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Klienti\M\Moravskoslezský kraj\VZ Dopravní obslužnost Českotěšínsko\01_Zadávací podmínky\ZD_150902 (do RK)_final\"/>
    </mc:Choice>
  </mc:AlternateContent>
  <workbookProtection workbookAlgorithmName="SHA-512" workbookHashValue="WuHA/oNspDPA8/C83fm78TrGtLowTDn/SyO2DnyytP6PsdGuyL6eaAa1Bx2p8r/kPBhipvWpkqkuDqWUbel5EQ==" workbookSaltValue="VuEL9vGZ81CKH9pCdh+cAQ==" workbookSpinCount="100000" lockStructure="1"/>
  <bookViews>
    <workbookView xWindow="0" yWindow="0" windowWidth="25200" windowHeight="11985" tabRatio="716" firstSheet="1" activeTab="3"/>
  </bookViews>
  <sheets>
    <sheet name="IMS" sheetId="14" state="veryHidden" r:id="rId1"/>
    <sheet name="Nastaveni" sheetId="9" r:id="rId2"/>
    <sheet name="Vozidla" sheetId="5" r:id="rId3"/>
    <sheet name="Technicke hodnoceni" sheetId="6" r:id="rId4"/>
    <sheet name="Stari vozoveho parku" sheetId="15" r:id="rId5"/>
  </sheets>
  <externalReferences>
    <externalReference r:id="rId6"/>
  </externalReferences>
  <definedNames>
    <definedName name="HH" localSheetId="0">'[1]NASTAVENI ZADAVATELE'!$H$8</definedName>
    <definedName name="HH" localSheetId="4">Nastaveni!#REF!</definedName>
    <definedName name="HH">Nastaveni!#REF!</definedName>
    <definedName name="KR" comment="Kalendářní rok pro VR">Nastaveni!$H$4</definedName>
    <definedName name="NaPoVo">'[1]NABIDKA DOPRAVCE'!$I$4</definedName>
    <definedName name="_xlnm.Print_Area" localSheetId="4">'Stari vozoveho parku'!$B$2:$M$18</definedName>
    <definedName name="_xlnm.Print_Area" localSheetId="3">'Technicke hodnoceni'!$B$2:$M$42</definedName>
    <definedName name="_xlnm.Print_Area" localSheetId="2">Vozidla!$B$2:$AP$88</definedName>
    <definedName name="PP" localSheetId="0">'[1]NASTAVENI ZADAVATELE'!$H$10</definedName>
    <definedName name="PP">Nastaveni!$H$6</definedName>
    <definedName name="PV">Nastaveni!$H$8</definedName>
    <definedName name="PVUD" localSheetId="0">[1]Skutecnost!$G$53</definedName>
    <definedName name="PVUD" localSheetId="4">#REF!</definedName>
    <definedName name="PVUD">#REF!</definedName>
    <definedName name="SH" localSheetId="0">'[1]NASTAVENI ZADAVATELE'!$F$8</definedName>
    <definedName name="SH" localSheetId="4">Nastaveni!#REF!</definedName>
    <definedName name="SH">Nastaveni!#REF!</definedName>
    <definedName name="SnV">'[1]NASTAVENI ZADAVATELE'!$H$17</definedName>
    <definedName name="sPV">'[1]NASTAVENI ZADAVATELE'!$H$18</definedName>
    <definedName name="VR" localSheetId="0">'[1]NASTAVENI ZADAVATELE'!$H$6</definedName>
    <definedName name="VR">Nastaveni!$H$3</definedName>
    <definedName name="VV" localSheetId="4">#REF!</definedName>
    <definedName name="VV">#REF!</definedName>
    <definedName name="VV_nafta">'[1]Cenova nabidka NAFTA'!$L$33</definedName>
    <definedName name="ZvN" localSheetId="0">'[1]Cenova nabidka NAFTA'!#REF!</definedName>
    <definedName name="ZvN" localSheetId="4">#REF!</definedName>
    <definedName name="ZvN">#REF!</definedName>
  </definedNames>
  <calcPr calcId="152511" iterate="1"/>
</workbook>
</file>

<file path=xl/calcChain.xml><?xml version="1.0" encoding="utf-8"?>
<calcChain xmlns="http://schemas.openxmlformats.org/spreadsheetml/2006/main">
  <c r="D15" i="15" l="1"/>
  <c r="E15" i="15" s="1"/>
  <c r="F15" i="15" s="1"/>
  <c r="G15" i="15" s="1"/>
  <c r="H15" i="15" s="1"/>
  <c r="I15" i="15" s="1"/>
  <c r="J15" i="15" s="1"/>
  <c r="K15" i="15" s="1"/>
  <c r="L15" i="15" s="1"/>
  <c r="M15" i="15" s="1"/>
  <c r="D6" i="15"/>
  <c r="E6" i="15" s="1"/>
  <c r="F6" i="15" s="1"/>
  <c r="G6" i="15" s="1"/>
  <c r="H6" i="15" s="1"/>
  <c r="I6" i="15" s="1"/>
  <c r="J6" i="15" s="1"/>
  <c r="K6" i="15" s="1"/>
  <c r="L6" i="15" s="1"/>
  <c r="M6" i="15" s="1"/>
  <c r="AT6" i="5" l="1"/>
  <c r="AU6" i="5" s="1"/>
  <c r="AV6" i="5" s="1"/>
  <c r="AW6" i="5" s="1"/>
  <c r="AX6" i="5" s="1"/>
  <c r="AY6" i="5" s="1"/>
  <c r="AZ6" i="5" s="1"/>
  <c r="BA6" i="5" s="1"/>
  <c r="BB6" i="5" s="1"/>
  <c r="BC6" i="5" s="1"/>
  <c r="AP29" i="5" l="1"/>
  <c r="AO29" i="5"/>
  <c r="AN29" i="5"/>
  <c r="AM29" i="5"/>
  <c r="AL29" i="5"/>
  <c r="AK29" i="5"/>
  <c r="AJ29" i="5"/>
  <c r="AI29" i="5"/>
  <c r="AH29" i="5"/>
  <c r="AG29" i="5"/>
  <c r="D17" i="6" l="1"/>
  <c r="E17" i="6" s="1"/>
  <c r="F17" i="6" s="1"/>
  <c r="G17" i="6" s="1"/>
  <c r="H17" i="6" s="1"/>
  <c r="I17" i="6" s="1"/>
  <c r="J17" i="6" s="1"/>
  <c r="K17" i="6" s="1"/>
  <c r="L17" i="6" s="1"/>
  <c r="M17" i="6" s="1"/>
  <c r="D32" i="6"/>
  <c r="E32" i="6" s="1"/>
  <c r="F32" i="6" s="1"/>
  <c r="G32" i="6" s="1"/>
  <c r="H32" i="6" s="1"/>
  <c r="I32" i="6" s="1"/>
  <c r="J32" i="6" s="1"/>
  <c r="K32" i="6" s="1"/>
  <c r="L32" i="6" s="1"/>
  <c r="M32" i="6" s="1"/>
  <c r="T107" i="5" l="1"/>
  <c r="U107" i="5"/>
  <c r="V107" i="5"/>
  <c r="W107" i="5"/>
  <c r="X107" i="5"/>
  <c r="Y107" i="5"/>
  <c r="Z107" i="5"/>
  <c r="AA107" i="5"/>
  <c r="AB107" i="5"/>
  <c r="AC107" i="5"/>
  <c r="T108" i="5"/>
  <c r="U108" i="5"/>
  <c r="V108" i="5"/>
  <c r="W108" i="5"/>
  <c r="X108" i="5"/>
  <c r="Y108" i="5"/>
  <c r="Z108" i="5"/>
  <c r="AA108" i="5"/>
  <c r="AB108" i="5"/>
  <c r="AC108" i="5"/>
  <c r="T109" i="5"/>
  <c r="U109" i="5"/>
  <c r="V109" i="5"/>
  <c r="W109" i="5"/>
  <c r="X109" i="5"/>
  <c r="Y109" i="5"/>
  <c r="Z109" i="5"/>
  <c r="AA109" i="5"/>
  <c r="AB109" i="5"/>
  <c r="AC109" i="5"/>
  <c r="T110" i="5"/>
  <c r="U110" i="5"/>
  <c r="V110" i="5"/>
  <c r="W110" i="5"/>
  <c r="X110" i="5"/>
  <c r="Y110" i="5"/>
  <c r="Z110" i="5"/>
  <c r="AA110" i="5"/>
  <c r="AB110" i="5"/>
  <c r="AC110" i="5"/>
  <c r="T111" i="5"/>
  <c r="U111" i="5"/>
  <c r="V111" i="5"/>
  <c r="W111" i="5"/>
  <c r="X111" i="5"/>
  <c r="Y111" i="5"/>
  <c r="Z111" i="5"/>
  <c r="AA111" i="5"/>
  <c r="AB111" i="5"/>
  <c r="AC111" i="5"/>
  <c r="T112" i="5"/>
  <c r="U112" i="5"/>
  <c r="V112" i="5"/>
  <c r="W112" i="5"/>
  <c r="X112" i="5"/>
  <c r="Y112" i="5"/>
  <c r="Z112" i="5"/>
  <c r="AA112" i="5"/>
  <c r="AB112" i="5"/>
  <c r="AC112" i="5"/>
  <c r="T113" i="5"/>
  <c r="U113" i="5"/>
  <c r="V113" i="5"/>
  <c r="W113" i="5"/>
  <c r="X113" i="5"/>
  <c r="Y113" i="5"/>
  <c r="Z113" i="5"/>
  <c r="AA113" i="5"/>
  <c r="AB113" i="5"/>
  <c r="AC113" i="5"/>
  <c r="T114" i="5"/>
  <c r="U114" i="5"/>
  <c r="V114" i="5"/>
  <c r="W114" i="5"/>
  <c r="X114" i="5"/>
  <c r="Y114" i="5"/>
  <c r="Z114" i="5"/>
  <c r="AA114" i="5"/>
  <c r="AB114" i="5"/>
  <c r="AC114" i="5"/>
  <c r="T115" i="5"/>
  <c r="U115" i="5"/>
  <c r="V115" i="5"/>
  <c r="W115" i="5"/>
  <c r="X115" i="5"/>
  <c r="Y115" i="5"/>
  <c r="Z115" i="5"/>
  <c r="AA115" i="5"/>
  <c r="AB115" i="5"/>
  <c r="AC115" i="5"/>
  <c r="T116" i="5"/>
  <c r="U116" i="5"/>
  <c r="V116" i="5"/>
  <c r="W116" i="5"/>
  <c r="X116" i="5"/>
  <c r="Y116" i="5"/>
  <c r="Z116" i="5"/>
  <c r="AA116" i="5"/>
  <c r="AB116" i="5"/>
  <c r="AC116" i="5"/>
  <c r="T117" i="5"/>
  <c r="U117" i="5"/>
  <c r="V117" i="5"/>
  <c r="W117" i="5"/>
  <c r="X117" i="5"/>
  <c r="Y117" i="5"/>
  <c r="Z117" i="5"/>
  <c r="AA117" i="5"/>
  <c r="AB117" i="5"/>
  <c r="AC117" i="5"/>
  <c r="T118" i="5"/>
  <c r="U118" i="5"/>
  <c r="V118" i="5"/>
  <c r="W118" i="5"/>
  <c r="X118" i="5"/>
  <c r="Y118" i="5"/>
  <c r="Z118" i="5"/>
  <c r="AA118" i="5"/>
  <c r="AB118" i="5"/>
  <c r="AC118" i="5"/>
  <c r="T119" i="5"/>
  <c r="U119" i="5"/>
  <c r="V119" i="5"/>
  <c r="W119" i="5"/>
  <c r="X119" i="5"/>
  <c r="Y119" i="5"/>
  <c r="Z119" i="5"/>
  <c r="AA119" i="5"/>
  <c r="AB119" i="5"/>
  <c r="AC119" i="5"/>
  <c r="T120" i="5"/>
  <c r="U120" i="5"/>
  <c r="V120" i="5"/>
  <c r="W120" i="5"/>
  <c r="X120" i="5"/>
  <c r="Y120" i="5"/>
  <c r="Z120" i="5"/>
  <c r="AA120" i="5"/>
  <c r="AB120" i="5"/>
  <c r="AC120" i="5"/>
  <c r="T121" i="5"/>
  <c r="U121" i="5"/>
  <c r="V121" i="5"/>
  <c r="W121" i="5"/>
  <c r="X121" i="5"/>
  <c r="Y121" i="5"/>
  <c r="Z121" i="5"/>
  <c r="AA121" i="5"/>
  <c r="AB121" i="5"/>
  <c r="AC121" i="5"/>
  <c r="T122" i="5"/>
  <c r="U122" i="5"/>
  <c r="V122" i="5"/>
  <c r="W122" i="5"/>
  <c r="X122" i="5"/>
  <c r="Y122" i="5"/>
  <c r="Z122" i="5"/>
  <c r="AA122" i="5"/>
  <c r="AB122" i="5"/>
  <c r="AC122" i="5"/>
  <c r="T123" i="5"/>
  <c r="U123" i="5"/>
  <c r="V123" i="5"/>
  <c r="W123" i="5"/>
  <c r="X123" i="5"/>
  <c r="Y123" i="5"/>
  <c r="Z123" i="5"/>
  <c r="AA123" i="5"/>
  <c r="AB123" i="5"/>
  <c r="AC123" i="5"/>
  <c r="T124" i="5"/>
  <c r="U124" i="5"/>
  <c r="V124" i="5"/>
  <c r="W124" i="5"/>
  <c r="X124" i="5"/>
  <c r="Y124" i="5"/>
  <c r="Z124" i="5"/>
  <c r="AA124" i="5"/>
  <c r="AB124" i="5"/>
  <c r="AC124" i="5"/>
  <c r="T125" i="5"/>
  <c r="U125" i="5"/>
  <c r="V125" i="5"/>
  <c r="W125" i="5"/>
  <c r="X125" i="5"/>
  <c r="Y125" i="5"/>
  <c r="Z125" i="5"/>
  <c r="AA125" i="5"/>
  <c r="AB125" i="5"/>
  <c r="AC125" i="5"/>
  <c r="T126" i="5"/>
  <c r="U126" i="5"/>
  <c r="V126" i="5"/>
  <c r="W126" i="5"/>
  <c r="X126" i="5"/>
  <c r="Y126" i="5"/>
  <c r="Z126" i="5"/>
  <c r="AA126" i="5"/>
  <c r="AB126" i="5"/>
  <c r="AC126" i="5"/>
  <c r="AG6" i="5" l="1"/>
  <c r="I6" i="5"/>
  <c r="J6" i="5" s="1"/>
  <c r="K6" i="5" s="1"/>
  <c r="L6" i="5" s="1"/>
  <c r="M6" i="5" s="1"/>
  <c r="N6" i="5" s="1"/>
  <c r="O6" i="5" s="1"/>
  <c r="P6" i="5" s="1"/>
  <c r="Q6" i="5" s="1"/>
  <c r="R6" i="5" s="1"/>
  <c r="AH6" i="5" l="1"/>
  <c r="AI6" i="5" l="1"/>
  <c r="AJ6" i="5" l="1"/>
  <c r="AP47" i="5"/>
  <c r="AP77" i="5" s="1"/>
  <c r="AO47" i="5"/>
  <c r="AO77" i="5" s="1"/>
  <c r="AN47" i="5"/>
  <c r="AN77" i="5" s="1"/>
  <c r="AM47" i="5"/>
  <c r="AM77" i="5" s="1"/>
  <c r="AL47" i="5"/>
  <c r="AL77" i="5" s="1"/>
  <c r="AK47" i="5"/>
  <c r="AK77" i="5" s="1"/>
  <c r="AJ47" i="5"/>
  <c r="AJ77" i="5" s="1"/>
  <c r="AI47" i="5"/>
  <c r="AI77" i="5" s="1"/>
  <c r="AH47" i="5"/>
  <c r="AH77" i="5" s="1"/>
  <c r="AG47" i="5"/>
  <c r="AG77" i="5" s="1"/>
  <c r="AP45" i="5"/>
  <c r="AP75" i="5" s="1"/>
  <c r="AO45" i="5"/>
  <c r="AO75" i="5" s="1"/>
  <c r="AN45" i="5"/>
  <c r="AN75" i="5" s="1"/>
  <c r="AM45" i="5"/>
  <c r="AM75" i="5" s="1"/>
  <c r="AL45" i="5"/>
  <c r="AL75" i="5" s="1"/>
  <c r="AK45" i="5"/>
  <c r="AK75" i="5" s="1"/>
  <c r="AJ45" i="5"/>
  <c r="AJ75" i="5" s="1"/>
  <c r="AI45" i="5"/>
  <c r="AI75" i="5" s="1"/>
  <c r="AH45" i="5"/>
  <c r="AH75" i="5" s="1"/>
  <c r="AG45" i="5"/>
  <c r="AG75" i="5" s="1"/>
  <c r="AP43" i="5"/>
  <c r="AP73" i="5" s="1"/>
  <c r="AO43" i="5"/>
  <c r="AO73" i="5" s="1"/>
  <c r="AN43" i="5"/>
  <c r="AN73" i="5" s="1"/>
  <c r="AM43" i="5"/>
  <c r="AM73" i="5" s="1"/>
  <c r="AL43" i="5"/>
  <c r="AL73" i="5" s="1"/>
  <c r="AK43" i="5"/>
  <c r="AK73" i="5" s="1"/>
  <c r="AJ43" i="5"/>
  <c r="AJ73" i="5" s="1"/>
  <c r="AI43" i="5"/>
  <c r="AI73" i="5" s="1"/>
  <c r="AH43" i="5"/>
  <c r="AH73" i="5" s="1"/>
  <c r="AG43" i="5"/>
  <c r="AG73" i="5" s="1"/>
  <c r="AP38" i="5"/>
  <c r="AP68" i="5" s="1"/>
  <c r="AO38" i="5"/>
  <c r="AO68" i="5" s="1"/>
  <c r="AN38" i="5"/>
  <c r="AN68" i="5" s="1"/>
  <c r="AM38" i="5"/>
  <c r="AM68" i="5" s="1"/>
  <c r="AJ38" i="5"/>
  <c r="AJ68" i="5" s="1"/>
  <c r="AI38" i="5"/>
  <c r="AI68" i="5" s="1"/>
  <c r="AH38" i="5"/>
  <c r="AH68" i="5" s="1"/>
  <c r="AG38" i="5"/>
  <c r="AG68" i="5" s="1"/>
  <c r="AP36" i="5"/>
  <c r="AP66" i="5" s="1"/>
  <c r="AO36" i="5"/>
  <c r="AO66" i="5" s="1"/>
  <c r="AN36" i="5"/>
  <c r="AN66" i="5" s="1"/>
  <c r="AM36" i="5"/>
  <c r="AM66" i="5" s="1"/>
  <c r="AL36" i="5"/>
  <c r="AL66" i="5" s="1"/>
  <c r="AK36" i="5"/>
  <c r="AK66" i="5" s="1"/>
  <c r="AJ36" i="5"/>
  <c r="AJ66" i="5" s="1"/>
  <c r="AI36" i="5"/>
  <c r="AI66" i="5" s="1"/>
  <c r="AH36" i="5"/>
  <c r="AH66" i="5" s="1"/>
  <c r="AG36" i="5"/>
  <c r="AG66" i="5" s="1"/>
  <c r="AP35" i="5"/>
  <c r="AP65" i="5" s="1"/>
  <c r="AO35" i="5"/>
  <c r="AO65" i="5" s="1"/>
  <c r="AN35" i="5"/>
  <c r="AN65" i="5" s="1"/>
  <c r="AM35" i="5"/>
  <c r="AM65" i="5" s="1"/>
  <c r="AL35" i="5"/>
  <c r="AL65" i="5" s="1"/>
  <c r="AK35" i="5"/>
  <c r="AK65" i="5" s="1"/>
  <c r="AJ35" i="5"/>
  <c r="AJ65" i="5" s="1"/>
  <c r="AI35" i="5"/>
  <c r="AI65" i="5" s="1"/>
  <c r="AH35" i="5"/>
  <c r="AH65" i="5" s="1"/>
  <c r="AG35" i="5"/>
  <c r="AG65" i="5" s="1"/>
  <c r="AP34" i="5"/>
  <c r="AP64" i="5" s="1"/>
  <c r="AO34" i="5"/>
  <c r="AO64" i="5" s="1"/>
  <c r="AN34" i="5"/>
  <c r="AN64" i="5" s="1"/>
  <c r="AM34" i="5"/>
  <c r="AM64" i="5" s="1"/>
  <c r="AL34" i="5"/>
  <c r="AL64" i="5" s="1"/>
  <c r="AK34" i="5"/>
  <c r="AK64" i="5" s="1"/>
  <c r="AJ34" i="5"/>
  <c r="AJ64" i="5" s="1"/>
  <c r="AI34" i="5"/>
  <c r="AI64" i="5" s="1"/>
  <c r="AH34" i="5"/>
  <c r="AH64" i="5" s="1"/>
  <c r="AG34" i="5"/>
  <c r="AG64" i="5" s="1"/>
  <c r="AP33" i="5"/>
  <c r="AP63" i="5" s="1"/>
  <c r="AO33" i="5"/>
  <c r="AO63" i="5" s="1"/>
  <c r="AN33" i="5"/>
  <c r="AN63" i="5" s="1"/>
  <c r="AM33" i="5"/>
  <c r="AM63" i="5" s="1"/>
  <c r="AL33" i="5"/>
  <c r="AL63" i="5" s="1"/>
  <c r="AK33" i="5"/>
  <c r="AK63" i="5" s="1"/>
  <c r="AJ33" i="5"/>
  <c r="AJ63" i="5" s="1"/>
  <c r="AI33" i="5"/>
  <c r="AI63" i="5" s="1"/>
  <c r="AH33" i="5"/>
  <c r="AH63" i="5" s="1"/>
  <c r="AG33" i="5"/>
  <c r="AG63" i="5" s="1"/>
  <c r="AP32" i="5"/>
  <c r="AP62" i="5" s="1"/>
  <c r="AO32" i="5"/>
  <c r="AO62" i="5" s="1"/>
  <c r="AN32" i="5"/>
  <c r="AN62" i="5" s="1"/>
  <c r="AM32" i="5"/>
  <c r="AM62" i="5" s="1"/>
  <c r="AL32" i="5"/>
  <c r="AL62" i="5" s="1"/>
  <c r="AK32" i="5"/>
  <c r="AK62" i="5" s="1"/>
  <c r="AJ32" i="5"/>
  <c r="AJ62" i="5" s="1"/>
  <c r="AI32" i="5"/>
  <c r="AI62" i="5" s="1"/>
  <c r="AH32" i="5"/>
  <c r="AH62" i="5" s="1"/>
  <c r="AG32" i="5"/>
  <c r="AG62" i="5" s="1"/>
  <c r="T30" i="5"/>
  <c r="U30" i="5"/>
  <c r="V30" i="5"/>
  <c r="W30" i="5"/>
  <c r="X30" i="5"/>
  <c r="AK38" i="5" s="1"/>
  <c r="AK68" i="5" s="1"/>
  <c r="Y30" i="5"/>
  <c r="AL38" i="5" s="1"/>
  <c r="AL68" i="5" s="1"/>
  <c r="Z30" i="5"/>
  <c r="AA30" i="5"/>
  <c r="AB30" i="5"/>
  <c r="AC30" i="5"/>
  <c r="T31" i="5"/>
  <c r="U31" i="5"/>
  <c r="V31" i="5"/>
  <c r="W31" i="5"/>
  <c r="X31" i="5"/>
  <c r="Y31" i="5"/>
  <c r="Z31" i="5"/>
  <c r="AA31" i="5"/>
  <c r="AB31" i="5"/>
  <c r="AC31" i="5"/>
  <c r="T32" i="5"/>
  <c r="AG56" i="5" s="1"/>
  <c r="D22" i="6" s="1"/>
  <c r="U32" i="5"/>
  <c r="AH56" i="5" s="1"/>
  <c r="E22" i="6" s="1"/>
  <c r="V32" i="5"/>
  <c r="W32" i="5"/>
  <c r="X32" i="5"/>
  <c r="AK56" i="5" s="1"/>
  <c r="H22" i="6" s="1"/>
  <c r="Y32" i="5"/>
  <c r="AL56" i="5" s="1"/>
  <c r="I22" i="6" s="1"/>
  <c r="Z32" i="5"/>
  <c r="AA32" i="5"/>
  <c r="AB32" i="5"/>
  <c r="AO56" i="5" s="1"/>
  <c r="L22" i="6" s="1"/>
  <c r="AC32" i="5"/>
  <c r="AP56" i="5" s="1"/>
  <c r="M22" i="6" s="1"/>
  <c r="T33" i="5"/>
  <c r="U33" i="5"/>
  <c r="V33" i="5"/>
  <c r="W33" i="5"/>
  <c r="X33" i="5"/>
  <c r="Y33" i="5"/>
  <c r="Z33" i="5"/>
  <c r="AA33" i="5"/>
  <c r="AB33" i="5"/>
  <c r="AC33" i="5"/>
  <c r="T34" i="5"/>
  <c r="U34" i="5"/>
  <c r="V34" i="5"/>
  <c r="W34" i="5"/>
  <c r="X34" i="5"/>
  <c r="Y34" i="5"/>
  <c r="Z34" i="5"/>
  <c r="AA34" i="5"/>
  <c r="AB34" i="5"/>
  <c r="AC34" i="5"/>
  <c r="T35" i="5"/>
  <c r="U35" i="5"/>
  <c r="V35" i="5"/>
  <c r="W35" i="5"/>
  <c r="X35" i="5"/>
  <c r="Y35" i="5"/>
  <c r="Z35" i="5"/>
  <c r="AA35" i="5"/>
  <c r="AB35" i="5"/>
  <c r="AC35" i="5"/>
  <c r="T36" i="5"/>
  <c r="U36" i="5"/>
  <c r="V36" i="5"/>
  <c r="W36" i="5"/>
  <c r="X36" i="5"/>
  <c r="Y36" i="5"/>
  <c r="Z36" i="5"/>
  <c r="AA36" i="5"/>
  <c r="AB36" i="5"/>
  <c r="AC36" i="5"/>
  <c r="T37" i="5"/>
  <c r="U37" i="5"/>
  <c r="V37" i="5"/>
  <c r="W37" i="5"/>
  <c r="X37" i="5"/>
  <c r="Y37" i="5"/>
  <c r="Z37" i="5"/>
  <c r="AA37" i="5"/>
  <c r="AB37" i="5"/>
  <c r="AC37" i="5"/>
  <c r="T38" i="5"/>
  <c r="U38" i="5"/>
  <c r="V38" i="5"/>
  <c r="W38" i="5"/>
  <c r="X38" i="5"/>
  <c r="Y38" i="5"/>
  <c r="Z38" i="5"/>
  <c r="AA38" i="5"/>
  <c r="AB38" i="5"/>
  <c r="AC38" i="5"/>
  <c r="T39" i="5"/>
  <c r="U39" i="5"/>
  <c r="V39" i="5"/>
  <c r="W39" i="5"/>
  <c r="X39" i="5"/>
  <c r="Y39" i="5"/>
  <c r="Z39" i="5"/>
  <c r="AA39" i="5"/>
  <c r="AB39" i="5"/>
  <c r="AC39" i="5"/>
  <c r="T40" i="5"/>
  <c r="U40" i="5"/>
  <c r="V40" i="5"/>
  <c r="W40" i="5"/>
  <c r="X40" i="5"/>
  <c r="Y40" i="5"/>
  <c r="Z40" i="5"/>
  <c r="AA40" i="5"/>
  <c r="AB40" i="5"/>
  <c r="AC40" i="5"/>
  <c r="T41" i="5"/>
  <c r="U41" i="5"/>
  <c r="V41" i="5"/>
  <c r="W41" i="5"/>
  <c r="X41" i="5"/>
  <c r="Y41" i="5"/>
  <c r="Z41" i="5"/>
  <c r="AA41" i="5"/>
  <c r="AB41" i="5"/>
  <c r="AC41" i="5"/>
  <c r="T42" i="5"/>
  <c r="U42" i="5"/>
  <c r="V42" i="5"/>
  <c r="W42" i="5"/>
  <c r="X42" i="5"/>
  <c r="Y42" i="5"/>
  <c r="Z42" i="5"/>
  <c r="AA42" i="5"/>
  <c r="AB42" i="5"/>
  <c r="AC42" i="5"/>
  <c r="T43" i="5"/>
  <c r="U43" i="5"/>
  <c r="V43" i="5"/>
  <c r="W43" i="5"/>
  <c r="X43" i="5"/>
  <c r="Y43" i="5"/>
  <c r="Z43" i="5"/>
  <c r="AA43" i="5"/>
  <c r="AB43" i="5"/>
  <c r="AC43" i="5"/>
  <c r="T44" i="5"/>
  <c r="U44" i="5"/>
  <c r="V44" i="5"/>
  <c r="W44" i="5"/>
  <c r="X44" i="5"/>
  <c r="Y44" i="5"/>
  <c r="Z44" i="5"/>
  <c r="AA44" i="5"/>
  <c r="AB44" i="5"/>
  <c r="AC44" i="5"/>
  <c r="T45" i="5"/>
  <c r="U45" i="5"/>
  <c r="V45" i="5"/>
  <c r="W45" i="5"/>
  <c r="X45" i="5"/>
  <c r="Y45" i="5"/>
  <c r="Z45" i="5"/>
  <c r="AA45" i="5"/>
  <c r="AB45" i="5"/>
  <c r="AC45" i="5"/>
  <c r="T46" i="5"/>
  <c r="U46" i="5"/>
  <c r="V46" i="5"/>
  <c r="W46" i="5"/>
  <c r="X46" i="5"/>
  <c r="Y46" i="5"/>
  <c r="Z46" i="5"/>
  <c r="AA46" i="5"/>
  <c r="AB46" i="5"/>
  <c r="AC46" i="5"/>
  <c r="T47" i="5"/>
  <c r="U47" i="5"/>
  <c r="V47" i="5"/>
  <c r="W47" i="5"/>
  <c r="X47" i="5"/>
  <c r="Y47" i="5"/>
  <c r="Z47" i="5"/>
  <c r="AA47" i="5"/>
  <c r="AB47" i="5"/>
  <c r="AC47" i="5"/>
  <c r="T48" i="5"/>
  <c r="U48" i="5"/>
  <c r="V48" i="5"/>
  <c r="W48" i="5"/>
  <c r="X48" i="5"/>
  <c r="Y48" i="5"/>
  <c r="Z48" i="5"/>
  <c r="AA48" i="5"/>
  <c r="AB48" i="5"/>
  <c r="AC48" i="5"/>
  <c r="T49" i="5"/>
  <c r="U49" i="5"/>
  <c r="V49" i="5"/>
  <c r="W49" i="5"/>
  <c r="X49" i="5"/>
  <c r="Y49" i="5"/>
  <c r="Z49" i="5"/>
  <c r="AA49" i="5"/>
  <c r="AB49" i="5"/>
  <c r="AC49" i="5"/>
  <c r="T50" i="5"/>
  <c r="U50" i="5"/>
  <c r="V50" i="5"/>
  <c r="W50" i="5"/>
  <c r="X50" i="5"/>
  <c r="Y50" i="5"/>
  <c r="Z50" i="5"/>
  <c r="AA50" i="5"/>
  <c r="AB50" i="5"/>
  <c r="AC50" i="5"/>
  <c r="T51" i="5"/>
  <c r="U51" i="5"/>
  <c r="V51" i="5"/>
  <c r="W51" i="5"/>
  <c r="X51" i="5"/>
  <c r="Y51" i="5"/>
  <c r="Z51" i="5"/>
  <c r="AA51" i="5"/>
  <c r="AB51" i="5"/>
  <c r="AC51" i="5"/>
  <c r="T52" i="5"/>
  <c r="U52" i="5"/>
  <c r="V52" i="5"/>
  <c r="W52" i="5"/>
  <c r="X52" i="5"/>
  <c r="Y52" i="5"/>
  <c r="Z52" i="5"/>
  <c r="AA52" i="5"/>
  <c r="AB52" i="5"/>
  <c r="AC52" i="5"/>
  <c r="T53" i="5"/>
  <c r="U53" i="5"/>
  <c r="V53" i="5"/>
  <c r="W53" i="5"/>
  <c r="X53" i="5"/>
  <c r="Y53" i="5"/>
  <c r="Z53" i="5"/>
  <c r="AA53" i="5"/>
  <c r="AB53" i="5"/>
  <c r="AC53" i="5"/>
  <c r="T54" i="5"/>
  <c r="U54" i="5"/>
  <c r="V54" i="5"/>
  <c r="W54" i="5"/>
  <c r="X54" i="5"/>
  <c r="Y54" i="5"/>
  <c r="Z54" i="5"/>
  <c r="AA54" i="5"/>
  <c r="AB54" i="5"/>
  <c r="AC54" i="5"/>
  <c r="T55" i="5"/>
  <c r="U55" i="5"/>
  <c r="V55" i="5"/>
  <c r="W55" i="5"/>
  <c r="X55" i="5"/>
  <c r="Y55" i="5"/>
  <c r="Z55" i="5"/>
  <c r="AA55" i="5"/>
  <c r="AB55" i="5"/>
  <c r="AC55" i="5"/>
  <c r="T56" i="5"/>
  <c r="U56" i="5"/>
  <c r="V56" i="5"/>
  <c r="W56" i="5"/>
  <c r="X56" i="5"/>
  <c r="Y56" i="5"/>
  <c r="Z56" i="5"/>
  <c r="AA56" i="5"/>
  <c r="AB56" i="5"/>
  <c r="AC56" i="5"/>
  <c r="T57" i="5"/>
  <c r="U57" i="5"/>
  <c r="V57" i="5"/>
  <c r="W57" i="5"/>
  <c r="X57" i="5"/>
  <c r="Y57" i="5"/>
  <c r="Z57" i="5"/>
  <c r="AA57" i="5"/>
  <c r="AB57" i="5"/>
  <c r="AC57" i="5"/>
  <c r="T58" i="5"/>
  <c r="U58" i="5"/>
  <c r="V58" i="5"/>
  <c r="W58" i="5"/>
  <c r="X58" i="5"/>
  <c r="Y58" i="5"/>
  <c r="Z58" i="5"/>
  <c r="AA58" i="5"/>
  <c r="AB58" i="5"/>
  <c r="AC58" i="5"/>
  <c r="T59" i="5"/>
  <c r="U59" i="5"/>
  <c r="V59" i="5"/>
  <c r="W59" i="5"/>
  <c r="X59" i="5"/>
  <c r="Y59" i="5"/>
  <c r="Z59" i="5"/>
  <c r="AA59" i="5"/>
  <c r="AB59" i="5"/>
  <c r="AC59" i="5"/>
  <c r="T60" i="5"/>
  <c r="U60" i="5"/>
  <c r="V60" i="5"/>
  <c r="W60" i="5"/>
  <c r="X60" i="5"/>
  <c r="Y60" i="5"/>
  <c r="Z60" i="5"/>
  <c r="AA60" i="5"/>
  <c r="AB60" i="5"/>
  <c r="AC60" i="5"/>
  <c r="T61" i="5"/>
  <c r="U61" i="5"/>
  <c r="V61" i="5"/>
  <c r="W61" i="5"/>
  <c r="X61" i="5"/>
  <c r="Y61" i="5"/>
  <c r="Z61" i="5"/>
  <c r="AA61" i="5"/>
  <c r="AB61" i="5"/>
  <c r="AC61" i="5"/>
  <c r="T62" i="5"/>
  <c r="AG49" i="5" s="1"/>
  <c r="AG79" i="5" s="1"/>
  <c r="U62" i="5"/>
  <c r="V62" i="5"/>
  <c r="W62" i="5"/>
  <c r="X62" i="5"/>
  <c r="Y62" i="5"/>
  <c r="Z62" i="5"/>
  <c r="AA62" i="5"/>
  <c r="AN49" i="5" s="1"/>
  <c r="AB62" i="5"/>
  <c r="AO49" i="5" s="1"/>
  <c r="AC62" i="5"/>
  <c r="T63" i="5"/>
  <c r="U63" i="5"/>
  <c r="V63" i="5"/>
  <c r="W63" i="5"/>
  <c r="X63" i="5"/>
  <c r="Y63" i="5"/>
  <c r="Z63" i="5"/>
  <c r="AA63" i="5"/>
  <c r="AB63" i="5"/>
  <c r="AC63" i="5"/>
  <c r="T64" i="5"/>
  <c r="U64" i="5"/>
  <c r="V64" i="5"/>
  <c r="W64" i="5"/>
  <c r="X64" i="5"/>
  <c r="Y64" i="5"/>
  <c r="Z64" i="5"/>
  <c r="AA64" i="5"/>
  <c r="AB64" i="5"/>
  <c r="AC64" i="5"/>
  <c r="T65" i="5"/>
  <c r="U65" i="5"/>
  <c r="V65" i="5"/>
  <c r="W65" i="5"/>
  <c r="X65" i="5"/>
  <c r="Y65" i="5"/>
  <c r="Z65" i="5"/>
  <c r="AA65" i="5"/>
  <c r="AB65" i="5"/>
  <c r="AC65" i="5"/>
  <c r="T66" i="5"/>
  <c r="U66" i="5"/>
  <c r="V66" i="5"/>
  <c r="W66" i="5"/>
  <c r="X66" i="5"/>
  <c r="Y66" i="5"/>
  <c r="Z66" i="5"/>
  <c r="AA66" i="5"/>
  <c r="AB66" i="5"/>
  <c r="AC66" i="5"/>
  <c r="T67" i="5"/>
  <c r="U67" i="5"/>
  <c r="V67" i="5"/>
  <c r="W67" i="5"/>
  <c r="X67" i="5"/>
  <c r="Y67" i="5"/>
  <c r="Z67" i="5"/>
  <c r="AA67" i="5"/>
  <c r="AB67" i="5"/>
  <c r="AC67" i="5"/>
  <c r="T68" i="5"/>
  <c r="U68" i="5"/>
  <c r="V68" i="5"/>
  <c r="W68" i="5"/>
  <c r="X68" i="5"/>
  <c r="Y68" i="5"/>
  <c r="Z68" i="5"/>
  <c r="AA68" i="5"/>
  <c r="AB68" i="5"/>
  <c r="AC68" i="5"/>
  <c r="T69" i="5"/>
  <c r="U69" i="5"/>
  <c r="V69" i="5"/>
  <c r="W69" i="5"/>
  <c r="X69" i="5"/>
  <c r="Y69" i="5"/>
  <c r="Z69" i="5"/>
  <c r="AA69" i="5"/>
  <c r="AB69" i="5"/>
  <c r="AC69" i="5"/>
  <c r="T70" i="5"/>
  <c r="U70" i="5"/>
  <c r="V70" i="5"/>
  <c r="W70" i="5"/>
  <c r="X70" i="5"/>
  <c r="Y70" i="5"/>
  <c r="Z70" i="5"/>
  <c r="AA70" i="5"/>
  <c r="AB70" i="5"/>
  <c r="AC70" i="5"/>
  <c r="T71" i="5"/>
  <c r="U71" i="5"/>
  <c r="V71" i="5"/>
  <c r="W71" i="5"/>
  <c r="X71" i="5"/>
  <c r="Y71" i="5"/>
  <c r="Z71" i="5"/>
  <c r="AA71" i="5"/>
  <c r="AB71" i="5"/>
  <c r="AC71" i="5"/>
  <c r="T72" i="5"/>
  <c r="U72" i="5"/>
  <c r="V72" i="5"/>
  <c r="W72" i="5"/>
  <c r="X72" i="5"/>
  <c r="Y72" i="5"/>
  <c r="Z72" i="5"/>
  <c r="AA72" i="5"/>
  <c r="AB72" i="5"/>
  <c r="AC72" i="5"/>
  <c r="T73" i="5"/>
  <c r="U73" i="5"/>
  <c r="V73" i="5"/>
  <c r="W73" i="5"/>
  <c r="X73" i="5"/>
  <c r="Y73" i="5"/>
  <c r="Z73" i="5"/>
  <c r="AA73" i="5"/>
  <c r="AB73" i="5"/>
  <c r="AC73" i="5"/>
  <c r="T74" i="5"/>
  <c r="U74" i="5"/>
  <c r="V74" i="5"/>
  <c r="W74" i="5"/>
  <c r="X74" i="5"/>
  <c r="Y74" i="5"/>
  <c r="Z74" i="5"/>
  <c r="AA74" i="5"/>
  <c r="AB74" i="5"/>
  <c r="AC74" i="5"/>
  <c r="T75" i="5"/>
  <c r="U75" i="5"/>
  <c r="V75" i="5"/>
  <c r="W75" i="5"/>
  <c r="X75" i="5"/>
  <c r="Y75" i="5"/>
  <c r="Z75" i="5"/>
  <c r="AA75" i="5"/>
  <c r="AB75" i="5"/>
  <c r="AC75" i="5"/>
  <c r="T76" i="5"/>
  <c r="U76" i="5"/>
  <c r="V76" i="5"/>
  <c r="W76" i="5"/>
  <c r="X76" i="5"/>
  <c r="Y76" i="5"/>
  <c r="Z76" i="5"/>
  <c r="AA76" i="5"/>
  <c r="AB76" i="5"/>
  <c r="AC76" i="5"/>
  <c r="T77" i="5"/>
  <c r="U77" i="5"/>
  <c r="V77" i="5"/>
  <c r="W77" i="5"/>
  <c r="X77" i="5"/>
  <c r="Y77" i="5"/>
  <c r="Z77" i="5"/>
  <c r="AA77" i="5"/>
  <c r="AB77" i="5"/>
  <c r="AC77" i="5"/>
  <c r="T78" i="5"/>
  <c r="U78" i="5"/>
  <c r="V78" i="5"/>
  <c r="W78" i="5"/>
  <c r="X78" i="5"/>
  <c r="Y78" i="5"/>
  <c r="Z78" i="5"/>
  <c r="AA78" i="5"/>
  <c r="AB78" i="5"/>
  <c r="AC78" i="5"/>
  <c r="T79" i="5"/>
  <c r="U79" i="5"/>
  <c r="V79" i="5"/>
  <c r="W79" i="5"/>
  <c r="X79" i="5"/>
  <c r="Y79" i="5"/>
  <c r="Z79" i="5"/>
  <c r="AA79" i="5"/>
  <c r="AB79" i="5"/>
  <c r="AC79" i="5"/>
  <c r="T80" i="5"/>
  <c r="U80" i="5"/>
  <c r="V80" i="5"/>
  <c r="W80" i="5"/>
  <c r="X80" i="5"/>
  <c r="Y80" i="5"/>
  <c r="Z80" i="5"/>
  <c r="AA80" i="5"/>
  <c r="AB80" i="5"/>
  <c r="AC80" i="5"/>
  <c r="T81" i="5"/>
  <c r="U81" i="5"/>
  <c r="V81" i="5"/>
  <c r="W81" i="5"/>
  <c r="X81" i="5"/>
  <c r="Y81" i="5"/>
  <c r="Z81" i="5"/>
  <c r="AA81" i="5"/>
  <c r="AB81" i="5"/>
  <c r="AC81" i="5"/>
  <c r="T82" i="5"/>
  <c r="U82" i="5"/>
  <c r="V82" i="5"/>
  <c r="W82" i="5"/>
  <c r="X82" i="5"/>
  <c r="Y82" i="5"/>
  <c r="Z82" i="5"/>
  <c r="AA82" i="5"/>
  <c r="AB82" i="5"/>
  <c r="AC82" i="5"/>
  <c r="T83" i="5"/>
  <c r="U83" i="5"/>
  <c r="V83" i="5"/>
  <c r="W83" i="5"/>
  <c r="X83" i="5"/>
  <c r="Y83" i="5"/>
  <c r="Z83" i="5"/>
  <c r="AA83" i="5"/>
  <c r="AB83" i="5"/>
  <c r="AC83" i="5"/>
  <c r="T84" i="5"/>
  <c r="U84" i="5"/>
  <c r="V84" i="5"/>
  <c r="W84" i="5"/>
  <c r="X84" i="5"/>
  <c r="Y84" i="5"/>
  <c r="Z84" i="5"/>
  <c r="AA84" i="5"/>
  <c r="AB84" i="5"/>
  <c r="AC84" i="5"/>
  <c r="T85" i="5"/>
  <c r="U85" i="5"/>
  <c r="V85" i="5"/>
  <c r="W85" i="5"/>
  <c r="X85" i="5"/>
  <c r="Y85" i="5"/>
  <c r="Z85" i="5"/>
  <c r="AA85" i="5"/>
  <c r="AB85" i="5"/>
  <c r="AC85" i="5"/>
  <c r="T86" i="5"/>
  <c r="U86" i="5"/>
  <c r="V86" i="5"/>
  <c r="W86" i="5"/>
  <c r="X86" i="5"/>
  <c r="Y86" i="5"/>
  <c r="Z86" i="5"/>
  <c r="AA86" i="5"/>
  <c r="AB86" i="5"/>
  <c r="AC86" i="5"/>
  <c r="T87" i="5"/>
  <c r="U87" i="5"/>
  <c r="V87" i="5"/>
  <c r="W87" i="5"/>
  <c r="X87" i="5"/>
  <c r="Y87" i="5"/>
  <c r="Z87" i="5"/>
  <c r="AA87" i="5"/>
  <c r="AB87" i="5"/>
  <c r="AC87" i="5"/>
  <c r="T88" i="5"/>
  <c r="U88" i="5"/>
  <c r="V88" i="5"/>
  <c r="W88" i="5"/>
  <c r="X88" i="5"/>
  <c r="Y88" i="5"/>
  <c r="Z88" i="5"/>
  <c r="AA88" i="5"/>
  <c r="AB88" i="5"/>
  <c r="AC88" i="5"/>
  <c r="T89" i="5"/>
  <c r="U89" i="5"/>
  <c r="V89" i="5"/>
  <c r="W89" i="5"/>
  <c r="X89" i="5"/>
  <c r="Y89" i="5"/>
  <c r="Z89" i="5"/>
  <c r="AA89" i="5"/>
  <c r="AB89" i="5"/>
  <c r="AC89" i="5"/>
  <c r="T90" i="5"/>
  <c r="U90" i="5"/>
  <c r="V90" i="5"/>
  <c r="W90" i="5"/>
  <c r="X90" i="5"/>
  <c r="Y90" i="5"/>
  <c r="Z90" i="5"/>
  <c r="AA90" i="5"/>
  <c r="AB90" i="5"/>
  <c r="AC90" i="5"/>
  <c r="T91" i="5"/>
  <c r="U91" i="5"/>
  <c r="V91" i="5"/>
  <c r="W91" i="5"/>
  <c r="X91" i="5"/>
  <c r="Y91" i="5"/>
  <c r="Z91" i="5"/>
  <c r="AA91" i="5"/>
  <c r="AB91" i="5"/>
  <c r="AC91" i="5"/>
  <c r="T92" i="5"/>
  <c r="U92" i="5"/>
  <c r="V92" i="5"/>
  <c r="W92" i="5"/>
  <c r="X92" i="5"/>
  <c r="Y92" i="5"/>
  <c r="Z92" i="5"/>
  <c r="AA92" i="5"/>
  <c r="AB92" i="5"/>
  <c r="AC92" i="5"/>
  <c r="T93" i="5"/>
  <c r="U93" i="5"/>
  <c r="V93" i="5"/>
  <c r="W93" i="5"/>
  <c r="X93" i="5"/>
  <c r="Y93" i="5"/>
  <c r="Z93" i="5"/>
  <c r="AA93" i="5"/>
  <c r="AB93" i="5"/>
  <c r="AC93" i="5"/>
  <c r="T94" i="5"/>
  <c r="U94" i="5"/>
  <c r="V94" i="5"/>
  <c r="W94" i="5"/>
  <c r="X94" i="5"/>
  <c r="Y94" i="5"/>
  <c r="Z94" i="5"/>
  <c r="AA94" i="5"/>
  <c r="AB94" i="5"/>
  <c r="AC94" i="5"/>
  <c r="T95" i="5"/>
  <c r="U95" i="5"/>
  <c r="V95" i="5"/>
  <c r="W95" i="5"/>
  <c r="X95" i="5"/>
  <c r="Y95" i="5"/>
  <c r="Z95" i="5"/>
  <c r="AA95" i="5"/>
  <c r="AB95" i="5"/>
  <c r="AC95" i="5"/>
  <c r="T96" i="5"/>
  <c r="U96" i="5"/>
  <c r="V96" i="5"/>
  <c r="W96" i="5"/>
  <c r="X96" i="5"/>
  <c r="Y96" i="5"/>
  <c r="Z96" i="5"/>
  <c r="AA96" i="5"/>
  <c r="AB96" i="5"/>
  <c r="AC96" i="5"/>
  <c r="T97" i="5"/>
  <c r="U97" i="5"/>
  <c r="V97" i="5"/>
  <c r="W97" i="5"/>
  <c r="X97" i="5"/>
  <c r="Y97" i="5"/>
  <c r="Z97" i="5"/>
  <c r="AA97" i="5"/>
  <c r="AB97" i="5"/>
  <c r="AC97" i="5"/>
  <c r="T98" i="5"/>
  <c r="U98" i="5"/>
  <c r="V98" i="5"/>
  <c r="W98" i="5"/>
  <c r="X98" i="5"/>
  <c r="Y98" i="5"/>
  <c r="Z98" i="5"/>
  <c r="AA98" i="5"/>
  <c r="AB98" i="5"/>
  <c r="AC98" i="5"/>
  <c r="T99" i="5"/>
  <c r="U99" i="5"/>
  <c r="V99" i="5"/>
  <c r="W99" i="5"/>
  <c r="X99" i="5"/>
  <c r="Y99" i="5"/>
  <c r="Z99" i="5"/>
  <c r="AA99" i="5"/>
  <c r="AB99" i="5"/>
  <c r="AC99" i="5"/>
  <c r="T100" i="5"/>
  <c r="U100" i="5"/>
  <c r="V100" i="5"/>
  <c r="W100" i="5"/>
  <c r="X100" i="5"/>
  <c r="Y100" i="5"/>
  <c r="Z100" i="5"/>
  <c r="AA100" i="5"/>
  <c r="AB100" i="5"/>
  <c r="AC100" i="5"/>
  <c r="T101" i="5"/>
  <c r="U101" i="5"/>
  <c r="V101" i="5"/>
  <c r="W101" i="5"/>
  <c r="X101" i="5"/>
  <c r="Y101" i="5"/>
  <c r="Z101" i="5"/>
  <c r="AA101" i="5"/>
  <c r="AB101" i="5"/>
  <c r="AC101" i="5"/>
  <c r="T102" i="5"/>
  <c r="U102" i="5"/>
  <c r="V102" i="5"/>
  <c r="W102" i="5"/>
  <c r="X102" i="5"/>
  <c r="Y102" i="5"/>
  <c r="Z102" i="5"/>
  <c r="AA102" i="5"/>
  <c r="AB102" i="5"/>
  <c r="AC102" i="5"/>
  <c r="T103" i="5"/>
  <c r="U103" i="5"/>
  <c r="V103" i="5"/>
  <c r="W103" i="5"/>
  <c r="X103" i="5"/>
  <c r="Y103" i="5"/>
  <c r="Z103" i="5"/>
  <c r="AA103" i="5"/>
  <c r="AB103" i="5"/>
  <c r="AC103" i="5"/>
  <c r="T104" i="5"/>
  <c r="U104" i="5"/>
  <c r="V104" i="5"/>
  <c r="W104" i="5"/>
  <c r="X104" i="5"/>
  <c r="Y104" i="5"/>
  <c r="Z104" i="5"/>
  <c r="AA104" i="5"/>
  <c r="AB104" i="5"/>
  <c r="AC104" i="5"/>
  <c r="T105" i="5"/>
  <c r="U105" i="5"/>
  <c r="V105" i="5"/>
  <c r="W105" i="5"/>
  <c r="X105" i="5"/>
  <c r="Y105" i="5"/>
  <c r="Z105" i="5"/>
  <c r="AA105" i="5"/>
  <c r="AB105" i="5"/>
  <c r="AC105" i="5"/>
  <c r="T106" i="5"/>
  <c r="U106" i="5"/>
  <c r="V106" i="5"/>
  <c r="W106" i="5"/>
  <c r="X106" i="5"/>
  <c r="Y106" i="5"/>
  <c r="Z106" i="5"/>
  <c r="AA106" i="5"/>
  <c r="AB106" i="5"/>
  <c r="AC106" i="5"/>
  <c r="T127" i="5"/>
  <c r="U127" i="5"/>
  <c r="V127" i="5"/>
  <c r="W127" i="5"/>
  <c r="X127" i="5"/>
  <c r="Y127" i="5"/>
  <c r="Z127" i="5"/>
  <c r="AA127" i="5"/>
  <c r="AB127" i="5"/>
  <c r="AC127" i="5"/>
  <c r="T128" i="5"/>
  <c r="U128" i="5"/>
  <c r="V128" i="5"/>
  <c r="W128" i="5"/>
  <c r="X128" i="5"/>
  <c r="Y128" i="5"/>
  <c r="Z128" i="5"/>
  <c r="AA128" i="5"/>
  <c r="AB128" i="5"/>
  <c r="AC128" i="5"/>
  <c r="U29" i="5"/>
  <c r="V29" i="5"/>
  <c r="W29" i="5"/>
  <c r="X29" i="5"/>
  <c r="Y29" i="5"/>
  <c r="Z29" i="5"/>
  <c r="AA29" i="5"/>
  <c r="AB29" i="5"/>
  <c r="AC29" i="5"/>
  <c r="T29" i="5"/>
  <c r="AI53" i="5" l="1"/>
  <c r="AI83" i="5" s="1"/>
  <c r="AJ53" i="5"/>
  <c r="AJ83" i="5" s="1"/>
  <c r="AH53" i="5"/>
  <c r="AH83" i="5" s="1"/>
  <c r="AO53" i="5"/>
  <c r="AO83" i="5" s="1"/>
  <c r="AG53" i="5"/>
  <c r="AG83" i="5" s="1"/>
  <c r="AM53" i="5"/>
  <c r="AM83" i="5" s="1"/>
  <c r="AN53" i="5"/>
  <c r="AN83" i="5" s="1"/>
  <c r="AL53" i="5"/>
  <c r="AL83" i="5" s="1"/>
  <c r="AK53" i="5"/>
  <c r="AK83" i="5" s="1"/>
  <c r="AP53" i="5"/>
  <c r="AP83" i="5" s="1"/>
  <c r="AO46" i="5"/>
  <c r="AG46" i="5"/>
  <c r="AG76" i="5" s="1"/>
  <c r="AN46" i="5"/>
  <c r="AN56" i="5"/>
  <c r="K22" i="6" s="1"/>
  <c r="AJ56" i="5"/>
  <c r="G22" i="6" s="1"/>
  <c r="AM56" i="5"/>
  <c r="J22" i="6" s="1"/>
  <c r="AI56" i="5"/>
  <c r="F22" i="6" s="1"/>
  <c r="AI51" i="5"/>
  <c r="AI81" i="5" s="1"/>
  <c r="AP51" i="5"/>
  <c r="AM51" i="5"/>
  <c r="AM81" i="5" s="1"/>
  <c r="AK46" i="5"/>
  <c r="AL51" i="5"/>
  <c r="AL81" i="5" s="1"/>
  <c r="AH51" i="5"/>
  <c r="AH81" i="5" s="1"/>
  <c r="AJ46" i="5"/>
  <c r="AJ76" i="5" s="1"/>
  <c r="AK51" i="5"/>
  <c r="AK81" i="5" s="1"/>
  <c r="AI49" i="5"/>
  <c r="AI79" i="5" s="1"/>
  <c r="AI46" i="5"/>
  <c r="AI76" i="5" s="1"/>
  <c r="AK49" i="5"/>
  <c r="AK79" i="5" s="1"/>
  <c r="AJ49" i="5"/>
  <c r="AJ79" i="5" s="1"/>
  <c r="AJ51" i="5"/>
  <c r="AJ81" i="5" s="1"/>
  <c r="AP49" i="5"/>
  <c r="AH49" i="5"/>
  <c r="AH79" i="5" s="1"/>
  <c r="AP46" i="5"/>
  <c r="AH46" i="5"/>
  <c r="AH76" i="5" s="1"/>
  <c r="AO51" i="5"/>
  <c r="AM49" i="5"/>
  <c r="AM46" i="5"/>
  <c r="AG55" i="5"/>
  <c r="D21" i="6" s="1"/>
  <c r="AG31" i="5"/>
  <c r="D19" i="6" s="1"/>
  <c r="AG51" i="5"/>
  <c r="AG81" i="5" s="1"/>
  <c r="AN51" i="5"/>
  <c r="AL49" i="5"/>
  <c r="AL46" i="5"/>
  <c r="AK6" i="5"/>
  <c r="AN37" i="5"/>
  <c r="AN67" i="5" s="1"/>
  <c r="AI40" i="5"/>
  <c r="AI70" i="5" s="1"/>
  <c r="AN40" i="5"/>
  <c r="AN70" i="5" s="1"/>
  <c r="AP40" i="5"/>
  <c r="AP70" i="5" s="1"/>
  <c r="AH40" i="5"/>
  <c r="AH70" i="5" s="1"/>
  <c r="AK37" i="5"/>
  <c r="AK67" i="5" s="1"/>
  <c r="AI37" i="5"/>
  <c r="AI67" i="5" s="1"/>
  <c r="AO40" i="5"/>
  <c r="AO70" i="5" s="1"/>
  <c r="AG40" i="5"/>
  <c r="AG70" i="5" s="1"/>
  <c r="AM40" i="5"/>
  <c r="AM70" i="5" s="1"/>
  <c r="AJ40" i="5"/>
  <c r="AJ70" i="5" s="1"/>
  <c r="AL40" i="5"/>
  <c r="AL70" i="5" s="1"/>
  <c r="AG37" i="5"/>
  <c r="AG67" i="5" s="1"/>
  <c r="AO37" i="5"/>
  <c r="AO67" i="5" s="1"/>
  <c r="AH37" i="5"/>
  <c r="AH67" i="5" s="1"/>
  <c r="AP37" i="5"/>
  <c r="AP67" i="5" s="1"/>
  <c r="AK40" i="5"/>
  <c r="AJ37" i="5"/>
  <c r="AJ67" i="5" s="1"/>
  <c r="AP50" i="5"/>
  <c r="AP80" i="5" s="1"/>
  <c r="AH50" i="5"/>
  <c r="AH80" i="5" s="1"/>
  <c r="AL37" i="5"/>
  <c r="AL67" i="5" s="1"/>
  <c r="AM37" i="5"/>
  <c r="AM67" i="5" s="1"/>
  <c r="AL52" i="5"/>
  <c r="AL82" i="5" s="1"/>
  <c r="AH52" i="5"/>
  <c r="AH82" i="5" s="1"/>
  <c r="AP52" i="5"/>
  <c r="AP82" i="5" s="1"/>
  <c r="AL48" i="5"/>
  <c r="AL78" i="5" s="1"/>
  <c r="AH48" i="5"/>
  <c r="AH78" i="5" s="1"/>
  <c r="AM48" i="5"/>
  <c r="AM78" i="5" s="1"/>
  <c r="AI48" i="5"/>
  <c r="AI78" i="5" s="1"/>
  <c r="AP48" i="5"/>
  <c r="AP78" i="5" s="1"/>
  <c r="AO48" i="5"/>
  <c r="AO78" i="5" s="1"/>
  <c r="AK48" i="5"/>
  <c r="AK78" i="5" s="1"/>
  <c r="AG48" i="5"/>
  <c r="AG78" i="5" s="1"/>
  <c r="AN48" i="5"/>
  <c r="AN78" i="5" s="1"/>
  <c r="AJ48" i="5"/>
  <c r="AJ78" i="5" s="1"/>
  <c r="AO42" i="5"/>
  <c r="AO72" i="5" s="1"/>
  <c r="AP42" i="5"/>
  <c r="AP72" i="5" s="1"/>
  <c r="AH42" i="5"/>
  <c r="AH72" i="5" s="1"/>
  <c r="AJ42" i="5"/>
  <c r="AJ72" i="5" s="1"/>
  <c r="AI42" i="5"/>
  <c r="AI72" i="5" s="1"/>
  <c r="AG42" i="5"/>
  <c r="AG72" i="5" s="1"/>
  <c r="AM42" i="5"/>
  <c r="AL42" i="5"/>
  <c r="AK42" i="5"/>
  <c r="AN42" i="5"/>
  <c r="AN72" i="5" s="1"/>
  <c r="AL50" i="5"/>
  <c r="AL80" i="5" s="1"/>
  <c r="AO52" i="5"/>
  <c r="AO82" i="5" s="1"/>
  <c r="AK52" i="5"/>
  <c r="AK82" i="5" s="1"/>
  <c r="AG52" i="5"/>
  <c r="AG82" i="5" s="1"/>
  <c r="AM52" i="5"/>
  <c r="AM82" i="5" s="1"/>
  <c r="AI52" i="5"/>
  <c r="AI82" i="5" s="1"/>
  <c r="AO44" i="5"/>
  <c r="AK44" i="5"/>
  <c r="AG44" i="5"/>
  <c r="AG74" i="5" s="1"/>
  <c r="AG58" i="5"/>
  <c r="D24" i="6" s="1"/>
  <c r="AK58" i="5"/>
  <c r="H24" i="6" s="1"/>
  <c r="AM39" i="5"/>
  <c r="AM69" i="5" s="1"/>
  <c r="AI39" i="5"/>
  <c r="AI69" i="5" s="1"/>
  <c r="AO50" i="5"/>
  <c r="AO80" i="5" s="1"/>
  <c r="AK50" i="5"/>
  <c r="AK80" i="5" s="1"/>
  <c r="AG50" i="5"/>
  <c r="AG80" i="5" s="1"/>
  <c r="AI55" i="5"/>
  <c r="F21" i="6" s="1"/>
  <c r="AM31" i="5"/>
  <c r="J19" i="6" s="1"/>
  <c r="AI31" i="5"/>
  <c r="F19" i="6" s="1"/>
  <c r="AM59" i="5"/>
  <c r="J25" i="6" s="1"/>
  <c r="AI59" i="5"/>
  <c r="F25" i="6" s="1"/>
  <c r="AN60" i="5"/>
  <c r="K26" i="6" s="1"/>
  <c r="AN58" i="5"/>
  <c r="K24" i="6" s="1"/>
  <c r="AN54" i="5"/>
  <c r="K20" i="6" s="1"/>
  <c r="AN30" i="5"/>
  <c r="K18" i="6" s="1"/>
  <c r="AM44" i="5"/>
  <c r="AI41" i="5"/>
  <c r="AI71" i="5" s="1"/>
  <c r="AO30" i="5"/>
  <c r="L18" i="6" s="1"/>
  <c r="AK54" i="5"/>
  <c r="H20" i="6" s="1"/>
  <c r="AI57" i="5"/>
  <c r="F23" i="6" s="1"/>
  <c r="AO58" i="5"/>
  <c r="L24" i="6" s="1"/>
  <c r="AK60" i="5"/>
  <c r="H26" i="6" s="1"/>
  <c r="AJ50" i="5"/>
  <c r="AJ80" i="5" s="1"/>
  <c r="AN55" i="5"/>
  <c r="K21" i="6" s="1"/>
  <c r="AN31" i="5"/>
  <c r="K19" i="6" s="1"/>
  <c r="AP31" i="5"/>
  <c r="M19" i="6" s="1"/>
  <c r="AH31" i="5"/>
  <c r="E19" i="6" s="1"/>
  <c r="AJ59" i="5"/>
  <c r="G25" i="6" s="1"/>
  <c r="AJ57" i="5"/>
  <c r="G23" i="6" s="1"/>
  <c r="AL59" i="5"/>
  <c r="I25" i="6" s="1"/>
  <c r="AL57" i="5"/>
  <c r="I23" i="6" s="1"/>
  <c r="AL41" i="5"/>
  <c r="AL71" i="5" s="1"/>
  <c r="AH59" i="5"/>
  <c r="E25" i="6" s="1"/>
  <c r="AH57" i="5"/>
  <c r="E23" i="6" s="1"/>
  <c r="AH41" i="5"/>
  <c r="AH71" i="5" s="1"/>
  <c r="AL54" i="5"/>
  <c r="I20" i="6" s="1"/>
  <c r="AL60" i="5"/>
  <c r="I26" i="6" s="1"/>
  <c r="AL58" i="5"/>
  <c r="I24" i="6" s="1"/>
  <c r="AL30" i="5"/>
  <c r="I18" i="6" s="1"/>
  <c r="AN39" i="5"/>
  <c r="AN69" i="5" s="1"/>
  <c r="AJ41" i="5"/>
  <c r="AJ71" i="5" s="1"/>
  <c r="AO54" i="5"/>
  <c r="L20" i="6" s="1"/>
  <c r="AM57" i="5"/>
  <c r="J23" i="6" s="1"/>
  <c r="AO60" i="5"/>
  <c r="L26" i="6" s="1"/>
  <c r="AP39" i="5"/>
  <c r="AP69" i="5" s="1"/>
  <c r="AL39" i="5"/>
  <c r="AL69" i="5" s="1"/>
  <c r="AH39" i="5"/>
  <c r="AH69" i="5" s="1"/>
  <c r="AM50" i="5"/>
  <c r="AM80" i="5" s="1"/>
  <c r="AI50" i="5"/>
  <c r="AI80" i="5" s="1"/>
  <c r="AO31" i="5"/>
  <c r="L19" i="6" s="1"/>
  <c r="AK31" i="5"/>
  <c r="H19" i="6" s="1"/>
  <c r="AO59" i="5"/>
  <c r="L25" i="6" s="1"/>
  <c r="AK59" i="5"/>
  <c r="H25" i="6" s="1"/>
  <c r="AG59" i="5"/>
  <c r="D25" i="6" s="1"/>
  <c r="AM41" i="5"/>
  <c r="AM71" i="5" s="1"/>
  <c r="AG30" i="5"/>
  <c r="D18" i="6" s="1"/>
  <c r="AJ60" i="5"/>
  <c r="G26" i="6" s="1"/>
  <c r="AJ58" i="5"/>
  <c r="G24" i="6" s="1"/>
  <c r="AJ54" i="5"/>
  <c r="G20" i="6" s="1"/>
  <c r="AJ30" i="5"/>
  <c r="G18" i="6" s="1"/>
  <c r="AI44" i="5"/>
  <c r="AI74" i="5" s="1"/>
  <c r="AG39" i="5"/>
  <c r="AG69" i="5" s="1"/>
  <c r="AM60" i="5"/>
  <c r="J26" i="6" s="1"/>
  <c r="AM58" i="5"/>
  <c r="J24" i="6" s="1"/>
  <c r="AM54" i="5"/>
  <c r="J20" i="6" s="1"/>
  <c r="AM30" i="5"/>
  <c r="J18" i="6" s="1"/>
  <c r="AI60" i="5"/>
  <c r="F26" i="6" s="1"/>
  <c r="AI58" i="5"/>
  <c r="F24" i="6" s="1"/>
  <c r="AI54" i="5"/>
  <c r="F20" i="6" s="1"/>
  <c r="AI30" i="5"/>
  <c r="F18" i="6" s="1"/>
  <c r="AN50" i="5"/>
  <c r="AN80" i="5" s="1"/>
  <c r="AJ55" i="5"/>
  <c r="G21" i="6" s="1"/>
  <c r="AP55" i="5"/>
  <c r="M21" i="6" s="1"/>
  <c r="AP44" i="5"/>
  <c r="AL55" i="5"/>
  <c r="I21" i="6" s="1"/>
  <c r="AL44" i="5"/>
  <c r="AH55" i="5"/>
  <c r="E21" i="6" s="1"/>
  <c r="AH44" i="5"/>
  <c r="AH74" i="5" s="1"/>
  <c r="AJ31" i="5"/>
  <c r="G19" i="6" s="1"/>
  <c r="AL31" i="5"/>
  <c r="I19" i="6" s="1"/>
  <c r="AN59" i="5"/>
  <c r="K25" i="6" s="1"/>
  <c r="AN57" i="5"/>
  <c r="K23" i="6" s="1"/>
  <c r="AN41" i="5"/>
  <c r="AN71" i="5" s="1"/>
  <c r="AP59" i="5"/>
  <c r="M25" i="6" s="1"/>
  <c r="AP57" i="5"/>
  <c r="M23" i="6" s="1"/>
  <c r="AP41" i="5"/>
  <c r="AP71" i="5" s="1"/>
  <c r="AP58" i="5"/>
  <c r="M24" i="6" s="1"/>
  <c r="AP54" i="5"/>
  <c r="M20" i="6" s="1"/>
  <c r="AP30" i="5"/>
  <c r="M18" i="6" s="1"/>
  <c r="AP60" i="5"/>
  <c r="M26" i="6" s="1"/>
  <c r="AH60" i="5"/>
  <c r="E26" i="6" s="1"/>
  <c r="AH58" i="5"/>
  <c r="E24" i="6" s="1"/>
  <c r="AH54" i="5"/>
  <c r="E20" i="6" s="1"/>
  <c r="AH30" i="5"/>
  <c r="E18" i="6" s="1"/>
  <c r="AO39" i="5"/>
  <c r="AO69" i="5" s="1"/>
  <c r="AK39" i="5"/>
  <c r="AK69" i="5" s="1"/>
  <c r="AN52" i="5"/>
  <c r="AN82" i="5" s="1"/>
  <c r="AJ52" i="5"/>
  <c r="AJ82" i="5" s="1"/>
  <c r="AN44" i="5"/>
  <c r="AJ44" i="5"/>
  <c r="AJ74" i="5" s="1"/>
  <c r="AJ39" i="5"/>
  <c r="AJ69" i="5" s="1"/>
  <c r="AK30" i="5"/>
  <c r="H18" i="6" s="1"/>
  <c r="AG54" i="5"/>
  <c r="D20" i="6" s="1"/>
  <c r="AM55" i="5"/>
  <c r="J21" i="6" s="1"/>
  <c r="AG60" i="5"/>
  <c r="D26" i="6" s="1"/>
  <c r="AG41" i="5"/>
  <c r="AG71" i="5" s="1"/>
  <c r="AK41" i="5"/>
  <c r="AK71" i="5" s="1"/>
  <c r="AO41" i="5"/>
  <c r="AO71" i="5" s="1"/>
  <c r="AK55" i="5"/>
  <c r="H21" i="6" s="1"/>
  <c r="AO55" i="5"/>
  <c r="L21" i="6" s="1"/>
  <c r="AG57" i="5"/>
  <c r="D23" i="6" s="1"/>
  <c r="AK57" i="5"/>
  <c r="H23" i="6" s="1"/>
  <c r="AO57" i="5"/>
  <c r="L23" i="6" s="1"/>
  <c r="D6" i="6" l="1"/>
  <c r="H6" i="6" s="1"/>
  <c r="AK76" i="5"/>
  <c r="AK74" i="5"/>
  <c r="AK72" i="5"/>
  <c r="AK70" i="5"/>
  <c r="AH84" i="5"/>
  <c r="E8" i="15" s="1"/>
  <c r="AI84" i="5"/>
  <c r="F8" i="15" s="1"/>
  <c r="AJ86" i="5"/>
  <c r="AG84" i="5"/>
  <c r="D8" i="15" s="1"/>
  <c r="D7" i="6"/>
  <c r="H7" i="6" s="1"/>
  <c r="AV31" i="5"/>
  <c r="BC31" i="5"/>
  <c r="AZ31" i="5"/>
  <c r="AY31" i="5"/>
  <c r="AT31" i="5"/>
  <c r="AW31" i="5"/>
  <c r="AU31" i="5"/>
  <c r="BA31" i="5"/>
  <c r="AX31" i="5"/>
  <c r="BB31" i="5"/>
  <c r="AL6" i="5"/>
  <c r="BB32" i="5"/>
  <c r="BB33" i="5"/>
  <c r="AT32" i="5"/>
  <c r="AX29" i="5"/>
  <c r="AU30" i="5"/>
  <c r="BC33" i="5"/>
  <c r="AT30" i="5"/>
  <c r="AU32" i="5"/>
  <c r="AX30" i="5"/>
  <c r="AY30" i="5"/>
  <c r="BA30" i="5"/>
  <c r="BC30" i="5"/>
  <c r="AU29" i="5"/>
  <c r="AT29" i="5"/>
  <c r="AY33" i="5"/>
  <c r="BA29" i="5"/>
  <c r="BA32" i="5"/>
  <c r="AV29" i="5"/>
  <c r="AT33" i="5"/>
  <c r="AY29" i="5"/>
  <c r="BB29" i="5"/>
  <c r="AV33" i="5"/>
  <c r="AV30" i="5"/>
  <c r="AU33" i="5"/>
  <c r="AX32" i="5"/>
  <c r="BB30" i="5"/>
  <c r="BC29" i="5"/>
  <c r="BC32" i="5"/>
  <c r="BA33" i="5"/>
  <c r="AX33" i="5"/>
  <c r="AY32" i="5"/>
  <c r="AV32" i="5"/>
  <c r="AZ30" i="5"/>
  <c r="AZ32" i="5"/>
  <c r="AZ29" i="5"/>
  <c r="AZ33" i="5"/>
  <c r="AW30" i="5"/>
  <c r="AW29" i="5"/>
  <c r="AW33" i="5"/>
  <c r="AW32" i="5"/>
  <c r="G9" i="15" l="1"/>
  <c r="AL79" i="5"/>
  <c r="AL76" i="5"/>
  <c r="AL74" i="5"/>
  <c r="AL72" i="5"/>
  <c r="AG86" i="5"/>
  <c r="AJ84" i="5"/>
  <c r="G8" i="15" s="1"/>
  <c r="AI86" i="5"/>
  <c r="D8" i="6"/>
  <c r="H8" i="6" s="1"/>
  <c r="AK84" i="5"/>
  <c r="H8" i="15" s="1"/>
  <c r="AH86" i="5"/>
  <c r="AK86" i="5"/>
  <c r="AM6" i="5"/>
  <c r="H9" i="15" l="1"/>
  <c r="F9" i="15"/>
  <c r="E9" i="15"/>
  <c r="D9" i="15"/>
  <c r="AM79" i="5"/>
  <c r="AM76" i="5"/>
  <c r="AM74" i="5"/>
  <c r="AM72" i="5"/>
  <c r="AL84" i="5"/>
  <c r="I8" i="15" s="1"/>
  <c r="AL86" i="5"/>
  <c r="AN6" i="5"/>
  <c r="I9" i="15" l="1"/>
  <c r="AN81" i="5"/>
  <c r="AN79" i="5"/>
  <c r="AN76" i="5"/>
  <c r="AN74" i="5"/>
  <c r="AM84" i="5"/>
  <c r="J8" i="15" s="1"/>
  <c r="AM86" i="5"/>
  <c r="AO6" i="5"/>
  <c r="L8" i="6"/>
  <c r="L7" i="6"/>
  <c r="J9" i="15" l="1"/>
  <c r="AO81" i="5"/>
  <c r="AO79" i="5"/>
  <c r="AO76" i="5"/>
  <c r="AO74" i="5"/>
  <c r="AN84" i="5"/>
  <c r="K8" i="15" s="1"/>
  <c r="AN86" i="5"/>
  <c r="AP6" i="5"/>
  <c r="L6" i="6"/>
  <c r="L10" i="6" s="1"/>
  <c r="K9" i="15" l="1"/>
  <c r="AP81" i="5"/>
  <c r="AP79" i="5"/>
  <c r="AP76" i="5"/>
  <c r="AP74" i="5"/>
  <c r="AO84" i="5"/>
  <c r="L8" i="15" s="1"/>
  <c r="AO86" i="5"/>
  <c r="L9" i="15" l="1"/>
  <c r="AP84" i="5"/>
  <c r="AP86" i="5"/>
  <c r="AG85" i="5" l="1"/>
  <c r="D7" i="15" s="1"/>
  <c r="M8" i="15"/>
  <c r="M9" i="15"/>
  <c r="AG87" i="5"/>
</calcChain>
</file>

<file path=xl/sharedStrings.xml><?xml version="1.0" encoding="utf-8"?>
<sst xmlns="http://schemas.openxmlformats.org/spreadsheetml/2006/main" count="226" uniqueCount="122">
  <si>
    <t>Velikostní kategorie</t>
  </si>
  <si>
    <t>Rok výroby</t>
  </si>
  <si>
    <t>Palivo</t>
  </si>
  <si>
    <t>Klimatizace</t>
  </si>
  <si>
    <t>nafta</t>
  </si>
  <si>
    <t>ne</t>
  </si>
  <si>
    <t>ano</t>
  </si>
  <si>
    <t>Výbava vozidla</t>
  </si>
  <si>
    <t>Nízko-podlažnost</t>
  </si>
  <si>
    <t>Váha</t>
  </si>
  <si>
    <t>Předložená nabídka</t>
  </si>
  <si>
    <t>Počet bodů</t>
  </si>
  <si>
    <t>Převážený počet bodů</t>
  </si>
  <si>
    <t>Parametr</t>
  </si>
  <si>
    <t>za celé období veřejné zakázky</t>
  </si>
  <si>
    <t>Charakteristika vozidla</t>
  </si>
  <si>
    <t>všechny hodnoty</t>
  </si>
  <si>
    <t>Kritérium</t>
  </si>
  <si>
    <t>Nejlepší možná nabídka</t>
  </si>
  <si>
    <t>Klimatizace [# vozidel]</t>
  </si>
  <si>
    <t>Nízkopodlažnost [# vozidel]</t>
  </si>
  <si>
    <t>závazně předložených dopravcem za každý rok trvání veřejné zakázky</t>
  </si>
  <si>
    <t>Velikostní kategorie [# vozidel]</t>
  </si>
  <si>
    <t>Rok výroby [# vozidel]</t>
  </si>
  <si>
    <t>Palivo [# vozidel]</t>
  </si>
  <si>
    <t>Počet vozidel</t>
  </si>
  <si>
    <t>Kontrolní součty specifikace vozidel</t>
  </si>
  <si>
    <t>Průměrné stáří [let]</t>
  </si>
  <si>
    <t>Hodnoty vložené dopravcem (žluté podbarvení)</t>
  </si>
  <si>
    <t>Hodnoty vložené zadavatelem (oranžové podbarvení)</t>
  </si>
  <si>
    <t>Souhrnná tabulka technických kritérií</t>
  </si>
  <si>
    <t>Minimální požadavky na technická kritéria</t>
  </si>
  <si>
    <t>určené zadavatelem za každý rok trvání veřejné zakázky</t>
  </si>
  <si>
    <t>Dopravní rok vozidla v provozu</t>
  </si>
  <si>
    <t>Legenda</t>
  </si>
  <si>
    <t>všechna vozidla</t>
  </si>
  <si>
    <t>Průběžné výpočty specifikace vozidel</t>
  </si>
  <si>
    <t>Stáří vozidel [let]</t>
  </si>
  <si>
    <t>Identifikace vozidla</t>
  </si>
  <si>
    <t>Pořadové číslo</t>
  </si>
  <si>
    <t>Označení vozidla</t>
  </si>
  <si>
    <t>Nejvyšší stáří [let]</t>
  </si>
  <si>
    <t>Palivo [% vozidel]</t>
  </si>
  <si>
    <t>Klimatizace [% vozidel]</t>
  </si>
  <si>
    <t>Nízkopodlažnost [% vozidel]</t>
  </si>
  <si>
    <t>Velikostní kategorie [% vozidel]</t>
  </si>
  <si>
    <t>na základě podílu vybraných kritérií na vozovém parku za celé období veřejné zakázky</t>
  </si>
  <si>
    <t>CNG</t>
  </si>
  <si>
    <t>10.0 - 11.0 m</t>
  </si>
  <si>
    <t>11.5 - 13.0 m</t>
  </si>
  <si>
    <t>Specifikace vozidel</t>
  </si>
  <si>
    <t>Nápověda</t>
  </si>
  <si>
    <t xml:space="preserve">Hodnoty vložte do Závazného nástroje, list "NABIDKA DOPRAVCE", buňky E47:N47 </t>
  </si>
  <si>
    <t>Souhrnná tabulka stáří vozového parku</t>
  </si>
  <si>
    <t>Průměrné stáří vozového parku [let]</t>
  </si>
  <si>
    <t>celkem</t>
  </si>
  <si>
    <t>Nejvyšší stáří vozidla [let]</t>
  </si>
  <si>
    <t>Nejvýše přípustné stáří vozového parku</t>
  </si>
  <si>
    <t>Kontrola</t>
  </si>
  <si>
    <t>předloženého dopravcem v rámci veřejné zakázky</t>
  </si>
  <si>
    <t>určené zadavatelem v rámci veřejné zakázky</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</si>
  <si>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</si>
  <si>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</si>
  <si>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</si>
  <si>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</si>
  <si>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</si>
  <si>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</si>
  <si>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</si>
  <si>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</si>
  <si>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</si>
  <si>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</si>
  <si>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</si>
  <si>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</si>
  <si>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</si>
  <si>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</si>
  <si>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</si>
  <si>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</si>
  <si>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</si>
  <si>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</si>
  <si>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</si>
  <si>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</si>
  <si>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Technicke hodnoceni</t>
    </r>
    <r>
      <rPr>
        <sz val="10"/>
        <rFont val="Lucida Sans"/>
        <family val="2"/>
        <charset val="238"/>
      </rPr>
      <t xml:space="preserve"> - Technicke parametry pro celou dobu souteze</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</si>
  <si>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</si>
  <si>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</si>
  <si>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</si>
  <si>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</si>
  <si>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</si>
  <si>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</si>
  <si>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</si>
  <si>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</si>
  <si>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</si>
  <si>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</si>
  <si>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</si>
  <si>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</si>
  <si>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</si>
  <si>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</si>
  <si>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</si>
  <si>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</si>
  <si>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</si>
  <si>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</si>
  <si>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technický hodnocení</t>
  </si>
  <si>
    <r>
      <t>Nastaveni</t>
    </r>
    <r>
      <rPr>
        <sz val="10"/>
        <rFont val="Lucida Sans"/>
        <family val="2"/>
        <charset val="238"/>
      </rPr>
      <t xml:space="preserve"> - Vstupní parametry do výpočtu zadávané zadavatelem a dopravcem</t>
    </r>
  </si>
  <si>
    <r>
      <t>Vozidla</t>
    </r>
    <r>
      <rPr>
        <sz val="10"/>
        <rFont val="Lucida Sans"/>
        <family val="2"/>
        <charset val="238"/>
      </rPr>
      <t xml:space="preserve"> - Zadání všech parametrů vozového parku a průběžné výpočty</t>
    </r>
  </si>
  <si>
    <t xml:space="preserve">Hodnoty vložte do Závazného nástroje, list "NABIDKA DOPRAVCE", buňky E46:N46 </t>
  </si>
  <si>
    <t>Výchozí počet Používaných vozidel</t>
  </si>
  <si>
    <t>Výchozí rozsah Služby [Vozokm]</t>
  </si>
  <si>
    <t>Vypočtené hodnoty v buňkách D19:M19 musí být vyšší nebo rovny hodnotám zde</t>
  </si>
  <si>
    <t>Vypočtené hodnoty v buňkách D21:M21 musí být vyšší nebo rovny hodnotám zde</t>
  </si>
  <si>
    <t>Vypočtené hodnoty v buňkách D25:M25 musí být vyšší nebo rovny hodnotám zde</t>
  </si>
  <si>
    <t>p:\Prague\TPE\Projects\304834 Soutez dopravcu MSK\Nastroje\MSK_pomocny_nastroj_2014-11-24.xlsx</t>
  </si>
  <si>
    <t xml:space="preserve">Hodnoty vložte do Závazného nástroje, list "NABIDKA DOPRAVCE", buňky E44:N44 </t>
  </si>
  <si>
    <t xml:space="preserve">Hodnoty vložte do Závazného nástroje, list "NABIDKA DOPRAVCE", buňky E48:N48 </t>
  </si>
  <si>
    <t xml:space="preserve">Hodnoty vložte do Závazného nástroje, list "NABIDKA DOPRAVCE", buňky E50:N50 </t>
  </si>
  <si>
    <t>elektro</t>
  </si>
  <si>
    <t>Hodnocení dílčího hodnotícího kritéria "Technická kritéria nabídky"</t>
  </si>
  <si>
    <t>Sub-kritérium</t>
  </si>
  <si>
    <t>Celkový počet bodů pro dílčí hodnotící kritérium "Technická kritéria nabídky"</t>
  </si>
  <si>
    <t>Tato hodnota musí být větší nebo rovna vypočtené hodnotě v buňce D7</t>
  </si>
  <si>
    <t>Tyto hodnoty musí být větší nebo rovny vypočteným hodnotám v buňkách D8:M8</t>
  </si>
  <si>
    <t>Tyto hodnoty musí být větší nebo rovny vypočteným hodnotám v buňkách D9:M9</t>
  </si>
  <si>
    <t>Obecné nastavení</t>
  </si>
  <si>
    <t>Výchozí rok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</si>
</sst>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0">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1"/>
      <name val="Arial"/>
      <family val="2"/>
      <charset val="238"/>
    </font>
    <font>
      <sz val="10"/>
      <color theme="0" tint="-0.14999847407452621"/>
      <name val="Arial"/>
      <family val="2"/>
    </font>
    <font>
      <b/>
      <sz val="20"/>
      <color theme="1"/>
      <name val="Arial"/>
      <family val="2"/>
    </font>
    <font>
      <sz val="12"/>
      <color theme="1"/>
      <name val="Arial"/>
      <family val="2"/>
    </font>
    <font>
      <b/>
      <sz val="12"/>
      <color theme="1"/>
      <name val="Arial"/>
      <family val="2"/>
    </font>
    <font>
      <b/>
      <sz val="10"/>
      <name val="Arial"/>
      <family val="2"/>
    </font>
    <font>
      <sz val="10"/>
      <color rgb="FFC00000"/>
      <name val="Arial"/>
      <family val="2"/>
    </font>
    <font>
      <b/>
      <sz val="10"/>
      <color rgb="FFC00000"/>
      <name val="Arial"/>
      <family val="2"/>
    </font>
    <font>
      <sz val="10"/>
      <color rgb="FF00B050"/>
      <name val="Arial"/>
      <family val="2"/>
    </font>
    <font>
      <b/>
      <sz val="10"/>
      <color rgb="FF00B050"/>
      <name val="Arial"/>
      <family val="2"/>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10"/>
      <color theme="0"/>
      <name val="Arial"/>
      <family val="2"/>
    </font>
  </fonts>
  <fills count="7">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FFC000"/>
        <bgColor indexed="64"/>
      </patternFill>
    </fill>
  </fills>
  <borders count="15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double">
        <color indexed="64"/>
      </left>
      <right style="hair">
        <color indexed="64"/>
      </right>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hair">
        <color indexed="64"/>
      </left>
      <right style="hair">
        <color indexed="64"/>
      </right>
      <top/>
      <bottom style="thin">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hair">
        <color indexed="64"/>
      </left>
      <right style="medium">
        <color indexed="64"/>
      </right>
      <top/>
      <bottom style="thin">
        <color indexed="64"/>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indexed="64"/>
      </left>
      <right style="double">
        <color indexed="64"/>
      </right>
      <top/>
      <bottom style="thin">
        <color indexed="64"/>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double">
        <color indexed="64"/>
      </left>
      <right style="hair">
        <color indexed="64"/>
      </right>
      <top style="hair">
        <color indexed="64"/>
      </top>
      <bottom style="thin">
        <color indexed="64"/>
      </bottom>
      <diagonal/>
    </border>
    <border>
      <left style="double">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style="medium">
        <color indexed="64"/>
      </bottom>
      <diagonal/>
    </border>
    <border>
      <left style="double">
        <color indexed="64"/>
      </left>
      <right style="hair">
        <color indexed="64"/>
      </right>
      <top style="medium">
        <color indexed="64"/>
      </top>
      <bottom style="thin">
        <color indexed="64"/>
      </bottom>
      <diagonal/>
    </border>
    <border>
      <left style="double">
        <color indexed="64"/>
      </left>
      <right style="hair">
        <color indexed="64"/>
      </right>
      <top/>
      <bottom style="thin">
        <color indexed="64"/>
      </bottom>
      <diagonal/>
    </border>
    <border>
      <left style="double">
        <color indexed="64"/>
      </left>
      <right style="hair">
        <color indexed="64"/>
      </right>
      <top style="thin">
        <color indexed="64"/>
      </top>
      <bottom style="thin">
        <color indexed="64"/>
      </bottom>
      <diagonal/>
    </border>
    <border>
      <left style="double">
        <color indexed="64"/>
      </left>
      <right style="hair">
        <color indexed="64"/>
      </right>
      <top style="thin">
        <color indexed="64"/>
      </top>
      <bottom style="medium">
        <color indexed="64"/>
      </bottom>
      <diagonal/>
    </border>
    <border>
      <left style="thin">
        <color indexed="64"/>
      </left>
      <right style="double">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auto="1"/>
      </left>
      <right style="double">
        <color indexed="64"/>
      </right>
      <top style="medium">
        <color auto="1"/>
      </top>
      <bottom/>
      <diagonal/>
    </border>
    <border>
      <left style="thin">
        <color auto="1"/>
      </left>
      <right style="double">
        <color indexed="64"/>
      </right>
      <top/>
      <bottom style="double">
        <color auto="1"/>
      </bottom>
      <diagonal/>
    </border>
    <border>
      <left style="thin">
        <color indexed="64"/>
      </left>
      <right style="double">
        <color indexed="64"/>
      </right>
      <top/>
      <bottom style="medium">
        <color indexed="64"/>
      </bottom>
      <diagonal/>
    </border>
    <border>
      <left/>
      <right style="hair">
        <color indexed="64"/>
      </right>
      <top style="thin">
        <color indexed="64"/>
      </top>
      <bottom style="medium">
        <color indexed="64"/>
      </bottom>
      <diagonal/>
    </border>
    <border>
      <left style="double">
        <color indexed="64"/>
      </left>
      <right style="hair">
        <color indexed="64"/>
      </right>
      <top style="double">
        <color indexed="64"/>
      </top>
      <bottom style="hair">
        <color indexed="64"/>
      </bottom>
      <diagonal/>
    </border>
    <border>
      <left style="thin">
        <color indexed="64"/>
      </left>
      <right/>
      <top style="hair">
        <color indexed="64"/>
      </top>
      <bottom/>
      <diagonal/>
    </border>
    <border>
      <left style="double">
        <color indexed="64"/>
      </left>
      <right style="hair">
        <color indexed="64"/>
      </right>
      <top style="hair">
        <color indexed="64"/>
      </top>
      <bottom/>
      <diagonal/>
    </border>
    <border>
      <left style="medium">
        <color indexed="64"/>
      </left>
      <right/>
      <top/>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auto="1"/>
      </left>
      <right style="double">
        <color indexed="64"/>
      </right>
      <top style="thin">
        <color auto="1"/>
      </top>
      <bottom/>
      <diagonal/>
    </border>
    <border>
      <left/>
      <right style="hair">
        <color indexed="64"/>
      </right>
      <top style="thin">
        <color auto="1"/>
      </top>
      <bottom style="thin">
        <color indexed="64"/>
      </bottom>
      <diagonal/>
    </border>
    <border>
      <left/>
      <right/>
      <top style="medium">
        <color indexed="64"/>
      </top>
      <bottom/>
      <diagonal/>
    </border>
    <border>
      <left style="thin">
        <color indexed="64"/>
      </left>
      <right/>
      <top style="medium">
        <color indexed="64"/>
      </top>
      <bottom style="hair">
        <color indexed="64"/>
      </bottom>
      <diagonal/>
    </border>
    <border>
      <left style="double">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style="double">
        <color indexed="64"/>
      </left>
      <right style="hair">
        <color indexed="64"/>
      </right>
      <top/>
      <bottom style="medium">
        <color auto="1"/>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5">
    <xf numFmtId="0" fontId="0" fillId="0" borderId="0"/>
    <xf numFmtId="0" fontId="2" fillId="0" borderId="0"/>
    <xf numFmtId="0" fontId="15" fillId="0" borderId="0"/>
    <xf numFmtId="0" fontId="26" fillId="0" borderId="0" applyNumberFormat="0" applyFill="0" applyBorder="0" applyAlignment="0" applyProtection="0">
      <alignment vertical="top"/>
      <protection locked="0"/>
    </xf>
    <xf numFmtId="0" fontId="28" fillId="0" borderId="0"/>
  </cellStyleXfs>
  <cellXfs count="342">
    <xf numFmtId="0" fontId="0" fillId="0" borderId="0" xfId="0"/>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1" fontId="0" fillId="3" borderId="32" xfId="0" applyNumberFormat="1" applyFont="1" applyFill="1" applyBorder="1" applyAlignment="1">
      <alignment horizontal="center" vertical="center" wrapText="1"/>
    </xf>
    <xf numFmtId="1" fontId="0" fillId="3" borderId="33" xfId="0" applyNumberFormat="1" applyFont="1" applyFill="1" applyBorder="1" applyAlignment="1">
      <alignment horizontal="center" vertical="center" wrapText="1"/>
    </xf>
    <xf numFmtId="0" fontId="0" fillId="0" borderId="34" xfId="0" applyBorder="1" applyAlignment="1">
      <alignment horizontal="center"/>
    </xf>
    <xf numFmtId="0" fontId="3" fillId="4" borderId="2" xfId="0" applyFont="1" applyFill="1" applyBorder="1" applyAlignment="1">
      <alignment horizontal="center"/>
    </xf>
    <xf numFmtId="0" fontId="3" fillId="4" borderId="40" xfId="0" applyFont="1" applyFill="1" applyBorder="1" applyAlignment="1">
      <alignment horizontal="center"/>
    </xf>
    <xf numFmtId="0" fontId="3" fillId="4" borderId="3" xfId="0" applyFont="1" applyFill="1" applyBorder="1" applyAlignment="1">
      <alignment horizontal="center"/>
    </xf>
    <xf numFmtId="0" fontId="3" fillId="4" borderId="46" xfId="0" applyFont="1" applyFill="1" applyBorder="1" applyAlignment="1">
      <alignment horizontal="center"/>
    </xf>
    <xf numFmtId="2" fontId="0" fillId="3" borderId="32" xfId="0" applyNumberFormat="1" applyFont="1" applyFill="1" applyBorder="1" applyAlignment="1">
      <alignment horizontal="center" vertical="center" wrapText="1"/>
    </xf>
    <xf numFmtId="0" fontId="3" fillId="4" borderId="51" xfId="0" applyFont="1" applyFill="1" applyBorder="1" applyAlignment="1">
      <alignment horizontal="center"/>
    </xf>
    <xf numFmtId="0" fontId="3" fillId="4" borderId="52" xfId="0" applyFont="1" applyFill="1" applyBorder="1" applyAlignment="1">
      <alignment horizontal="center"/>
    </xf>
    <xf numFmtId="0" fontId="3" fillId="4" borderId="53" xfId="0" applyFont="1" applyFill="1" applyBorder="1" applyAlignment="1">
      <alignment horizontal="center"/>
    </xf>
    <xf numFmtId="0" fontId="4" fillId="0" borderId="0" xfId="0" applyFont="1"/>
    <xf numFmtId="0" fontId="0" fillId="3" borderId="54" xfId="0" applyFill="1" applyBorder="1" applyAlignment="1">
      <alignment vertical="center"/>
    </xf>
    <xf numFmtId="0" fontId="4" fillId="0" borderId="13" xfId="0" applyFont="1" applyFill="1" applyBorder="1" applyAlignment="1">
      <alignment horizontal="left" vertical="center"/>
    </xf>
    <xf numFmtId="0" fontId="4" fillId="0" borderId="43" xfId="0" applyFont="1" applyFill="1" applyBorder="1" applyAlignment="1">
      <alignment horizontal="left" vertical="center"/>
    </xf>
    <xf numFmtId="0" fontId="0" fillId="0" borderId="0" xfId="0" applyFill="1"/>
    <xf numFmtId="0" fontId="0" fillId="5" borderId="0" xfId="0" applyFill="1"/>
    <xf numFmtId="0" fontId="4" fillId="5" borderId="0" xfId="0" applyFont="1" applyFill="1"/>
    <xf numFmtId="0" fontId="5" fillId="5" borderId="0" xfId="0" applyFont="1" applyFill="1"/>
    <xf numFmtId="0" fontId="0" fillId="0" borderId="0" xfId="0" applyFont="1"/>
    <xf numFmtId="0" fontId="0" fillId="2" borderId="2" xfId="0" applyFill="1" applyBorder="1"/>
    <xf numFmtId="0" fontId="6" fillId="0" borderId="0" xfId="0" applyFont="1"/>
    <xf numFmtId="0" fontId="6" fillId="0" borderId="0" xfId="0" applyFont="1" applyFill="1" applyBorder="1" applyAlignment="1">
      <alignment horizontal="center"/>
    </xf>
    <xf numFmtId="1" fontId="6" fillId="0" borderId="0" xfId="0" applyNumberFormat="1" applyFont="1" applyFill="1" applyBorder="1" applyAlignment="1">
      <alignment horizontal="center" vertical="center" wrapText="1"/>
    </xf>
    <xf numFmtId="0" fontId="0" fillId="0" borderId="48" xfId="0" applyBorder="1" applyAlignment="1">
      <alignment horizontal="center"/>
    </xf>
    <xf numFmtId="0" fontId="0" fillId="0" borderId="49" xfId="0" applyBorder="1" applyAlignment="1">
      <alignment horizontal="center"/>
    </xf>
    <xf numFmtId="0" fontId="3" fillId="4" borderId="76" xfId="0" applyFont="1" applyFill="1" applyBorder="1" applyAlignment="1">
      <alignment horizontal="center"/>
    </xf>
    <xf numFmtId="0" fontId="3" fillId="4" borderId="5" xfId="0" applyFont="1" applyFill="1" applyBorder="1" applyAlignment="1">
      <alignment horizontal="center" vertical="center"/>
    </xf>
    <xf numFmtId="0" fontId="3" fillId="4" borderId="50" xfId="0" applyFont="1" applyFill="1" applyBorder="1" applyAlignment="1">
      <alignment horizontal="center" vertical="center"/>
    </xf>
    <xf numFmtId="1" fontId="0" fillId="3" borderId="89" xfId="0" applyNumberFormat="1" applyFont="1" applyFill="1" applyBorder="1" applyAlignment="1">
      <alignment horizontal="center" vertical="center" wrapText="1"/>
    </xf>
    <xf numFmtId="1" fontId="0" fillId="3" borderId="90" xfId="0" applyNumberFormat="1" applyFont="1" applyFill="1" applyBorder="1" applyAlignment="1">
      <alignment horizontal="center" vertical="center" wrapText="1"/>
    </xf>
    <xf numFmtId="1" fontId="0" fillId="3" borderId="91" xfId="0" applyNumberFormat="1" applyFont="1" applyFill="1" applyBorder="1" applyAlignment="1">
      <alignment horizontal="center" vertical="center" wrapText="1"/>
    </xf>
    <xf numFmtId="0" fontId="0" fillId="0" borderId="0" xfId="0" applyAlignment="1">
      <alignment horizontal="center" vertical="center"/>
    </xf>
    <xf numFmtId="0" fontId="6" fillId="0" borderId="0" xfId="0" applyFont="1" applyAlignment="1">
      <alignment horizontal="center" vertical="center"/>
    </xf>
    <xf numFmtId="0" fontId="0" fillId="3" borderId="69" xfId="0" applyFill="1" applyBorder="1" applyAlignment="1">
      <alignment horizontal="center" vertical="center"/>
    </xf>
    <xf numFmtId="0" fontId="3" fillId="4" borderId="92" xfId="0" applyFont="1" applyFill="1" applyBorder="1" applyAlignment="1">
      <alignment horizontal="center"/>
    </xf>
    <xf numFmtId="0" fontId="3" fillId="4" borderId="93" xfId="0" applyFont="1" applyFill="1" applyBorder="1" applyAlignment="1">
      <alignment horizontal="center"/>
    </xf>
    <xf numFmtId="0" fontId="3" fillId="4" borderId="94" xfId="0" applyFont="1" applyFill="1" applyBorder="1" applyAlignment="1">
      <alignment horizontal="center"/>
    </xf>
    <xf numFmtId="0" fontId="3" fillId="4" borderId="95" xfId="0" applyFont="1" applyFill="1" applyBorder="1" applyAlignment="1">
      <alignment horizontal="center"/>
    </xf>
    <xf numFmtId="0" fontId="3" fillId="4" borderId="96" xfId="0" applyFont="1" applyFill="1" applyBorder="1" applyAlignment="1">
      <alignment horizontal="center"/>
    </xf>
    <xf numFmtId="0" fontId="0" fillId="4" borderId="5" xfId="0" applyFont="1" applyFill="1" applyBorder="1" applyAlignment="1">
      <alignment horizontal="center"/>
    </xf>
    <xf numFmtId="0" fontId="0" fillId="4" borderId="50" xfId="0" applyFont="1" applyFill="1" applyBorder="1" applyAlignment="1">
      <alignment horizontal="center"/>
    </xf>
    <xf numFmtId="0" fontId="0" fillId="0" borderId="97" xfId="0" applyBorder="1" applyAlignment="1">
      <alignment horizontal="center"/>
    </xf>
    <xf numFmtId="0" fontId="0" fillId="0" borderId="98" xfId="0" applyBorder="1" applyAlignment="1">
      <alignment horizontal="center"/>
    </xf>
    <xf numFmtId="0" fontId="0" fillId="0" borderId="99" xfId="0" applyBorder="1" applyAlignment="1">
      <alignment horizontal="center"/>
    </xf>
    <xf numFmtId="0" fontId="0" fillId="0" borderId="100" xfId="0" applyBorder="1" applyAlignment="1">
      <alignment horizontal="center"/>
    </xf>
    <xf numFmtId="0" fontId="0" fillId="0" borderId="0" xfId="0" applyBorder="1"/>
    <xf numFmtId="0" fontId="0" fillId="0" borderId="103" xfId="0" applyBorder="1" applyAlignment="1">
      <alignment horizontal="center"/>
    </xf>
    <xf numFmtId="0" fontId="0" fillId="0" borderId="104" xfId="0" applyBorder="1" applyAlignment="1">
      <alignment horizontal="center"/>
    </xf>
    <xf numFmtId="0" fontId="3" fillId="4" borderId="105" xfId="0" applyFont="1" applyFill="1" applyBorder="1" applyAlignment="1">
      <alignment horizontal="center"/>
    </xf>
    <xf numFmtId="0" fontId="1" fillId="0" borderId="72" xfId="0" applyFont="1" applyFill="1" applyBorder="1"/>
    <xf numFmtId="0" fontId="1" fillId="0" borderId="73" xfId="0" applyFont="1" applyFill="1" applyBorder="1"/>
    <xf numFmtId="0" fontId="3" fillId="4" borderId="114" xfId="0" applyFont="1" applyFill="1" applyBorder="1" applyAlignment="1">
      <alignment horizontal="center"/>
    </xf>
    <xf numFmtId="0" fontId="0" fillId="0" borderId="115" xfId="0" applyBorder="1" applyAlignment="1">
      <alignment horizontal="center"/>
    </xf>
    <xf numFmtId="0" fontId="0" fillId="0" borderId="107" xfId="0" applyBorder="1" applyAlignment="1">
      <alignment horizontal="center"/>
    </xf>
    <xf numFmtId="0" fontId="0" fillId="0" borderId="108" xfId="0" applyBorder="1" applyAlignment="1">
      <alignment horizontal="center"/>
    </xf>
    <xf numFmtId="0" fontId="0" fillId="3" borderId="0" xfId="0" applyFill="1"/>
    <xf numFmtId="0" fontId="4" fillId="3" borderId="0" xfId="0" applyFont="1" applyFill="1"/>
    <xf numFmtId="0" fontId="1" fillId="3" borderId="116" xfId="0" applyFont="1" applyFill="1" applyBorder="1" applyAlignment="1">
      <alignment horizontal="left" vertical="center"/>
    </xf>
    <xf numFmtId="0" fontId="1" fillId="3" borderId="6" xfId="0" applyFont="1" applyFill="1" applyBorder="1" applyAlignment="1">
      <alignment horizontal="center" vertical="center"/>
    </xf>
    <xf numFmtId="1" fontId="0" fillId="3" borderId="117" xfId="0" applyNumberFormat="1" applyFont="1" applyFill="1" applyBorder="1" applyAlignment="1">
      <alignment horizontal="center" vertical="center" wrapText="1"/>
    </xf>
    <xf numFmtId="1" fontId="0" fillId="3" borderId="118" xfId="0" applyNumberFormat="1" applyFont="1" applyFill="1" applyBorder="1" applyAlignment="1">
      <alignment horizontal="center" vertical="center" wrapText="1"/>
    </xf>
    <xf numFmtId="1" fontId="0" fillId="3" borderId="119" xfId="0" applyNumberFormat="1" applyFont="1" applyFill="1" applyBorder="1" applyAlignment="1">
      <alignment horizontal="center" vertical="center" wrapText="1"/>
    </xf>
    <xf numFmtId="0" fontId="1" fillId="0" borderId="10" xfId="0" applyFont="1" applyFill="1" applyBorder="1" applyAlignment="1">
      <alignment horizontal="left" vertical="center"/>
    </xf>
    <xf numFmtId="0" fontId="3" fillId="4" borderId="62" xfId="0" applyFont="1" applyFill="1" applyBorder="1" applyAlignment="1">
      <alignment horizontal="center"/>
    </xf>
    <xf numFmtId="0" fontId="0" fillId="0" borderId="102" xfId="0" applyBorder="1" applyAlignment="1">
      <alignment horizontal="center"/>
    </xf>
    <xf numFmtId="0" fontId="0" fillId="0" borderId="57" xfId="0" applyBorder="1" applyAlignment="1">
      <alignment horizontal="center"/>
    </xf>
    <xf numFmtId="0" fontId="0" fillId="0" borderId="75" xfId="0" applyBorder="1" applyAlignment="1">
      <alignment horizontal="center"/>
    </xf>
    <xf numFmtId="0" fontId="1" fillId="0" borderId="7" xfId="0" applyFont="1" applyFill="1" applyBorder="1"/>
    <xf numFmtId="0" fontId="0" fillId="4" borderId="37" xfId="0" applyFont="1" applyFill="1" applyBorder="1" applyAlignment="1">
      <alignment horizontal="center"/>
    </xf>
    <xf numFmtId="0" fontId="0" fillId="0" borderId="101"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0" borderId="122" xfId="0" applyBorder="1" applyAlignment="1">
      <alignment horizontal="center"/>
    </xf>
    <xf numFmtId="0" fontId="0" fillId="0" borderId="122" xfId="0" applyBorder="1"/>
    <xf numFmtId="0" fontId="3" fillId="4" borderId="123" xfId="0" applyFont="1" applyFill="1" applyBorder="1" applyAlignment="1">
      <alignment horizontal="center"/>
    </xf>
    <xf numFmtId="0" fontId="0" fillId="0" borderId="124" xfId="0" applyBorder="1" applyAlignment="1">
      <alignment horizontal="center"/>
    </xf>
    <xf numFmtId="0" fontId="0" fillId="0" borderId="125" xfId="0" applyBorder="1" applyAlignment="1">
      <alignment horizontal="center"/>
    </xf>
    <xf numFmtId="0" fontId="0" fillId="0" borderId="126" xfId="0" applyBorder="1" applyAlignment="1">
      <alignment horizontal="center"/>
    </xf>
    <xf numFmtId="0" fontId="0" fillId="0" borderId="0" xfId="0" applyFill="1" applyBorder="1"/>
    <xf numFmtId="164" fontId="0" fillId="0" borderId="0" xfId="0" applyNumberFormat="1"/>
    <xf numFmtId="0" fontId="0" fillId="0" borderId="13" xfId="0" applyFill="1" applyBorder="1" applyAlignment="1">
      <alignment horizontal="center"/>
    </xf>
    <xf numFmtId="0" fontId="0" fillId="0" borderId="43" xfId="0" applyFill="1" applyBorder="1" applyAlignment="1">
      <alignment horizontal="center"/>
    </xf>
    <xf numFmtId="2" fontId="0" fillId="3" borderId="31" xfId="0" applyNumberFormat="1" applyFill="1" applyBorder="1" applyAlignment="1">
      <alignment horizontal="center" vertical="center" wrapText="1"/>
    </xf>
    <xf numFmtId="2" fontId="0" fillId="3" borderId="71" xfId="0" applyNumberFormat="1" applyFill="1" applyBorder="1" applyAlignment="1">
      <alignment horizontal="center" vertical="center" wrapText="1"/>
    </xf>
    <xf numFmtId="0" fontId="1" fillId="3" borderId="74" xfId="0" applyFont="1" applyFill="1" applyBorder="1" applyAlignment="1">
      <alignment horizontal="left" vertical="center"/>
    </xf>
    <xf numFmtId="0" fontId="1" fillId="3" borderId="62" xfId="0" applyFont="1" applyFill="1" applyBorder="1" applyAlignment="1">
      <alignment horizontal="center" vertical="center"/>
    </xf>
    <xf numFmtId="1" fontId="0" fillId="3" borderId="102" xfId="0" applyNumberFormat="1" applyFont="1" applyFill="1" applyBorder="1" applyAlignment="1">
      <alignment horizontal="center" vertical="center" wrapText="1"/>
    </xf>
    <xf numFmtId="1" fontId="0" fillId="3" borderId="57" xfId="0" applyNumberFormat="1" applyFont="1" applyFill="1" applyBorder="1" applyAlignment="1">
      <alignment horizontal="center" vertical="center" wrapText="1"/>
    </xf>
    <xf numFmtId="1" fontId="0" fillId="3" borderId="75" xfId="0" applyNumberFormat="1" applyFont="1" applyFill="1" applyBorder="1" applyAlignment="1">
      <alignment horizontal="center" vertical="center" wrapText="1"/>
    </xf>
    <xf numFmtId="0" fontId="3" fillId="3" borderId="1" xfId="0" applyFont="1" applyFill="1" applyBorder="1" applyAlignment="1">
      <alignment horizontal="center"/>
    </xf>
    <xf numFmtId="0" fontId="0" fillId="3" borderId="1" xfId="0" applyFill="1" applyBorder="1" applyAlignment="1">
      <alignment horizontal="center"/>
    </xf>
    <xf numFmtId="0" fontId="0" fillId="3" borderId="41" xfId="0" applyFill="1" applyBorder="1" applyAlignment="1">
      <alignment horizontal="center"/>
    </xf>
    <xf numFmtId="0" fontId="3" fillId="3" borderId="4" xfId="0" applyFont="1" applyFill="1" applyBorder="1" applyAlignment="1">
      <alignment horizontal="center"/>
    </xf>
    <xf numFmtId="0" fontId="0" fillId="3" borderId="4" xfId="0" applyFill="1" applyBorder="1" applyAlignment="1">
      <alignment horizontal="center"/>
    </xf>
    <xf numFmtId="0" fontId="0" fillId="3" borderId="42" xfId="0" applyFill="1" applyBorder="1" applyAlignment="1">
      <alignment horizontal="center"/>
    </xf>
    <xf numFmtId="0" fontId="3" fillId="3" borderId="12" xfId="0" applyFont="1" applyFill="1" applyBorder="1" applyAlignment="1">
      <alignment horizontal="right"/>
    </xf>
    <xf numFmtId="0" fontId="3" fillId="3" borderId="59" xfId="0" applyFont="1" applyFill="1" applyBorder="1" applyAlignment="1">
      <alignment horizontal="right"/>
    </xf>
    <xf numFmtId="1" fontId="0" fillId="0" borderId="121" xfId="0" applyNumberFormat="1" applyBorder="1" applyAlignment="1">
      <alignment horizontal="center"/>
    </xf>
    <xf numFmtId="1" fontId="0" fillId="0" borderId="25" xfId="0" applyNumberFormat="1" applyBorder="1" applyAlignment="1">
      <alignment horizontal="center"/>
    </xf>
    <xf numFmtId="1" fontId="0" fillId="0" borderId="26" xfId="0" applyNumberFormat="1" applyBorder="1" applyAlignment="1">
      <alignment horizontal="center"/>
    </xf>
    <xf numFmtId="0" fontId="4" fillId="0" borderId="83" xfId="0" applyFont="1" applyFill="1" applyBorder="1" applyAlignment="1">
      <alignment horizontal="left" vertical="center"/>
    </xf>
    <xf numFmtId="0" fontId="0" fillId="0" borderId="127" xfId="0" applyBorder="1"/>
    <xf numFmtId="0" fontId="0" fillId="0" borderId="128" xfId="0" applyBorder="1"/>
    <xf numFmtId="0" fontId="11" fillId="0" borderId="0" xfId="0" applyFont="1"/>
    <xf numFmtId="0" fontId="12" fillId="0" borderId="0" xfId="0" applyFont="1"/>
    <xf numFmtId="0" fontId="4" fillId="0" borderId="129" xfId="0" applyFont="1" applyFill="1" applyBorder="1" applyAlignment="1">
      <alignment horizontal="left" vertical="center"/>
    </xf>
    <xf numFmtId="0" fontId="3" fillId="4" borderId="130" xfId="0" applyFont="1" applyFill="1" applyBorder="1" applyAlignment="1">
      <alignment horizontal="center" vertical="center"/>
    </xf>
    <xf numFmtId="0" fontId="4" fillId="0" borderId="14" xfId="0" applyFont="1" applyFill="1" applyBorder="1" applyAlignment="1">
      <alignment horizontal="left" vertical="center"/>
    </xf>
    <xf numFmtId="0" fontId="3" fillId="4" borderId="131" xfId="0" applyFont="1" applyFill="1" applyBorder="1" applyAlignment="1">
      <alignment horizontal="center" vertical="center"/>
    </xf>
    <xf numFmtId="1" fontId="0" fillId="0" borderId="132" xfId="0" applyNumberFormat="1" applyFill="1" applyBorder="1" applyAlignment="1">
      <alignment horizontal="right" vertical="center"/>
    </xf>
    <xf numFmtId="1" fontId="0" fillId="0" borderId="133" xfId="0" applyNumberFormat="1" applyFill="1" applyBorder="1" applyAlignment="1">
      <alignment horizontal="right" vertical="center"/>
    </xf>
    <xf numFmtId="1" fontId="0" fillId="0" borderId="134" xfId="0" applyNumberFormat="1" applyFill="1" applyBorder="1" applyAlignment="1">
      <alignment horizontal="right" vertical="center"/>
    </xf>
    <xf numFmtId="0" fontId="13" fillId="0" borderId="0" xfId="0" applyFont="1" applyAlignment="1">
      <alignment vertical="center"/>
    </xf>
    <xf numFmtId="0" fontId="14" fillId="0" borderId="0" xfId="0" applyFont="1"/>
    <xf numFmtId="0" fontId="16" fillId="5" borderId="141" xfId="2" applyFont="1" applyFill="1" applyBorder="1" applyAlignment="1">
      <alignment horizontal="left" vertical="center"/>
    </xf>
    <xf numFmtId="0" fontId="17" fillId="5" borderId="127" xfId="2" applyFont="1" applyFill="1" applyBorder="1" applyAlignment="1">
      <alignment horizontal="left"/>
    </xf>
    <xf numFmtId="0" fontId="17" fillId="5" borderId="142" xfId="2" applyFont="1" applyFill="1" applyBorder="1" applyAlignment="1">
      <alignment horizontal="left"/>
    </xf>
    <xf numFmtId="0" fontId="18" fillId="5" borderId="7" xfId="2" applyFont="1" applyFill="1" applyBorder="1" applyAlignment="1">
      <alignment horizontal="left"/>
    </xf>
    <xf numFmtId="0" fontId="19" fillId="5" borderId="8" xfId="2" applyFont="1" applyFill="1" applyBorder="1" applyAlignment="1">
      <alignment horizontal="left"/>
    </xf>
    <xf numFmtId="0" fontId="17" fillId="5" borderId="8" xfId="2" applyFont="1" applyFill="1" applyBorder="1" applyAlignment="1">
      <alignment horizontal="left"/>
    </xf>
    <xf numFmtId="0" fontId="17" fillId="5" borderId="9" xfId="2" applyFont="1" applyFill="1" applyBorder="1" applyAlignment="1">
      <alignment horizontal="left"/>
    </xf>
    <xf numFmtId="0" fontId="18" fillId="5" borderId="116" xfId="2" applyFont="1" applyFill="1" applyBorder="1" applyAlignment="1">
      <alignment horizontal="left"/>
    </xf>
    <xf numFmtId="0" fontId="18" fillId="5" borderId="62" xfId="2" applyFont="1" applyFill="1" applyBorder="1" applyAlignment="1">
      <alignment horizontal="left"/>
    </xf>
    <xf numFmtId="0" fontId="17" fillId="5" borderId="64" xfId="2" applyFont="1" applyFill="1" applyBorder="1" applyAlignment="1">
      <alignment horizontal="left"/>
    </xf>
    <xf numFmtId="0" fontId="18" fillId="5" borderId="65" xfId="2" applyFont="1" applyFill="1" applyBorder="1" applyAlignment="1">
      <alignment horizontal="left"/>
    </xf>
    <xf numFmtId="0" fontId="18" fillId="5" borderId="0" xfId="2" applyFont="1" applyFill="1" applyBorder="1" applyAlignment="1">
      <alignment horizontal="left"/>
    </xf>
    <xf numFmtId="0" fontId="17" fillId="5" borderId="143" xfId="2" applyFont="1" applyFill="1" applyBorder="1" applyAlignment="1">
      <alignment horizontal="left"/>
    </xf>
    <xf numFmtId="0" fontId="18" fillId="5" borderId="72" xfId="2" applyFont="1" applyFill="1" applyBorder="1" applyAlignment="1">
      <alignment horizontal="left"/>
    </xf>
    <xf numFmtId="0" fontId="18" fillId="5" borderId="136" xfId="2" applyFont="1" applyFill="1" applyBorder="1" applyAlignment="1">
      <alignment horizontal="left"/>
    </xf>
    <xf numFmtId="0" fontId="18" fillId="5" borderId="5" xfId="2" applyFont="1" applyFill="1" applyBorder="1" applyAlignment="1">
      <alignment horizontal="left"/>
    </xf>
    <xf numFmtId="49" fontId="17" fillId="5" borderId="137" xfId="2" applyNumberFormat="1" applyFont="1" applyFill="1" applyBorder="1" applyAlignment="1">
      <alignment horizontal="left"/>
    </xf>
    <xf numFmtId="0" fontId="18" fillId="5" borderId="116" xfId="2" applyFont="1" applyFill="1" applyBorder="1" applyAlignment="1">
      <alignment horizontal="left" vertical="top"/>
    </xf>
    <xf numFmtId="0" fontId="18" fillId="5" borderId="145" xfId="2" applyFont="1" applyFill="1" applyBorder="1" applyAlignment="1">
      <alignment horizontal="left"/>
    </xf>
    <xf numFmtId="0" fontId="18" fillId="5" borderId="67" xfId="2" applyFont="1" applyFill="1" applyBorder="1" applyAlignment="1">
      <alignment horizontal="left"/>
    </xf>
    <xf numFmtId="0" fontId="18" fillId="5" borderId="66" xfId="2" applyFont="1" applyFill="1" applyBorder="1" applyAlignment="1">
      <alignment horizontal="left"/>
    </xf>
    <xf numFmtId="0" fontId="18" fillId="5" borderId="68" xfId="2" applyFont="1" applyFill="1" applyBorder="1" applyAlignment="1">
      <alignment horizontal="left"/>
    </xf>
    <xf numFmtId="0" fontId="18" fillId="5" borderId="146" xfId="2" applyFont="1" applyFill="1" applyBorder="1" applyAlignment="1">
      <alignment horizontal="left"/>
    </xf>
    <xf numFmtId="0" fontId="17" fillId="5" borderId="116" xfId="2" applyFont="1" applyFill="1" applyBorder="1" applyAlignment="1">
      <alignment horizontal="left"/>
    </xf>
    <xf numFmtId="0" fontId="17" fillId="5" borderId="0" xfId="2" applyFont="1" applyFill="1" applyBorder="1" applyAlignment="1">
      <alignment horizontal="left"/>
    </xf>
    <xf numFmtId="14" fontId="17" fillId="5" borderId="59" xfId="2" applyNumberFormat="1" applyFont="1" applyFill="1" applyBorder="1" applyAlignment="1">
      <alignment horizontal="left"/>
    </xf>
    <xf numFmtId="0" fontId="17" fillId="5" borderId="147" xfId="2" applyFont="1" applyFill="1" applyBorder="1" applyAlignment="1">
      <alignment horizontal="left"/>
    </xf>
    <xf numFmtId="14" fontId="17" fillId="5" borderId="148" xfId="2" applyNumberFormat="1" applyFont="1" applyFill="1" applyBorder="1" applyAlignment="1">
      <alignment horizontal="left"/>
    </xf>
    <xf numFmtId="14" fontId="17" fillId="5" borderId="149" xfId="2" applyNumberFormat="1" applyFont="1" applyFill="1" applyBorder="1" applyAlignment="1">
      <alignment horizontal="left"/>
    </xf>
    <xf numFmtId="14" fontId="17" fillId="5" borderId="150" xfId="2" applyNumberFormat="1" applyFont="1" applyFill="1" applyBorder="1" applyAlignment="1">
      <alignment horizontal="left"/>
    </xf>
    <xf numFmtId="0" fontId="17" fillId="5" borderId="67" xfId="2" applyFont="1" applyFill="1" applyBorder="1" applyAlignment="1">
      <alignment horizontal="left"/>
    </xf>
    <xf numFmtId="0" fontId="17" fillId="5" borderId="59" xfId="2" applyFont="1" applyFill="1" applyBorder="1" applyAlignment="1">
      <alignment horizontal="left"/>
    </xf>
    <xf numFmtId="0" fontId="17" fillId="5" borderId="6" xfId="2" applyFont="1" applyFill="1" applyBorder="1" applyAlignment="1">
      <alignment horizontal="left"/>
    </xf>
    <xf numFmtId="0" fontId="18" fillId="5" borderId="143" xfId="2" applyFont="1" applyFill="1" applyBorder="1" applyAlignment="1">
      <alignment horizontal="left"/>
    </xf>
    <xf numFmtId="0" fontId="17" fillId="5" borderId="149" xfId="2" applyFont="1" applyFill="1" applyBorder="1" applyAlignment="1">
      <alignment horizontal="left"/>
    </xf>
    <xf numFmtId="0" fontId="17" fillId="5" borderId="131" xfId="2" applyFont="1" applyFill="1" applyBorder="1" applyAlignment="1">
      <alignment horizontal="left"/>
    </xf>
    <xf numFmtId="0" fontId="17" fillId="5" borderId="148" xfId="2" applyFont="1" applyFill="1" applyBorder="1" applyAlignment="1">
      <alignment horizontal="left"/>
    </xf>
    <xf numFmtId="0" fontId="18" fillId="5" borderId="148" xfId="2" applyFont="1" applyFill="1" applyBorder="1" applyAlignment="1">
      <alignment horizontal="left"/>
    </xf>
    <xf numFmtId="0" fontId="18" fillId="5" borderId="150" xfId="2" applyFont="1" applyFill="1" applyBorder="1" applyAlignment="1">
      <alignment horizontal="left"/>
    </xf>
    <xf numFmtId="0" fontId="20" fillId="5" borderId="116" xfId="2" applyFont="1" applyFill="1" applyBorder="1" applyAlignment="1">
      <alignment wrapText="1"/>
    </xf>
    <xf numFmtId="0" fontId="20" fillId="5" borderId="0" xfId="2" applyFont="1" applyFill="1" applyBorder="1" applyAlignment="1">
      <alignment wrapText="1"/>
    </xf>
    <xf numFmtId="0" fontId="20" fillId="5" borderId="143" xfId="2" applyFont="1" applyFill="1" applyBorder="1" applyAlignment="1">
      <alignment wrapText="1"/>
    </xf>
    <xf numFmtId="14" fontId="17" fillId="5" borderId="116" xfId="2" applyNumberFormat="1" applyFont="1" applyFill="1" applyBorder="1" applyAlignment="1">
      <alignment horizontal="left" wrapText="1"/>
    </xf>
    <xf numFmtId="14" fontId="17" fillId="5" borderId="143" xfId="2" applyNumberFormat="1" applyFont="1" applyFill="1" applyBorder="1" applyAlignment="1">
      <alignment wrapText="1"/>
    </xf>
    <xf numFmtId="0" fontId="20" fillId="5" borderId="122" xfId="2" applyFont="1" applyFill="1" applyBorder="1" applyAlignment="1">
      <alignment wrapText="1"/>
    </xf>
    <xf numFmtId="0" fontId="24" fillId="5" borderId="116" xfId="2" applyFont="1" applyFill="1" applyBorder="1" applyAlignment="1">
      <alignment horizontal="left" vertical="top" wrapText="1"/>
    </xf>
    <xf numFmtId="0" fontId="24" fillId="5" borderId="0" xfId="2" applyFont="1" applyFill="1" applyBorder="1" applyAlignment="1">
      <alignment horizontal="left" vertical="top" wrapText="1"/>
    </xf>
    <xf numFmtId="14" fontId="23" fillId="5" borderId="143" xfId="2" applyNumberFormat="1" applyFont="1" applyFill="1" applyBorder="1" applyAlignment="1">
      <alignment horizontal="left" vertical="top" wrapText="1"/>
    </xf>
    <xf numFmtId="0" fontId="0" fillId="0" borderId="0" xfId="0" applyAlignment="1">
      <alignment horizontal="left"/>
    </xf>
    <xf numFmtId="0" fontId="18" fillId="5" borderId="116" xfId="2" applyFont="1" applyFill="1" applyBorder="1" applyAlignment="1">
      <alignment horizontal="left" wrapText="1"/>
    </xf>
    <xf numFmtId="0" fontId="18" fillId="5" borderId="0" xfId="2" applyFont="1" applyFill="1" applyBorder="1" applyAlignment="1">
      <alignment horizontal="left" wrapText="1"/>
    </xf>
    <xf numFmtId="0" fontId="18" fillId="5" borderId="143" xfId="2" applyFont="1" applyFill="1" applyBorder="1" applyAlignment="1">
      <alignment horizontal="left" wrapText="1"/>
    </xf>
    <xf numFmtId="0" fontId="20" fillId="5" borderId="116" xfId="2" applyFont="1" applyFill="1" applyBorder="1" applyAlignment="1">
      <alignment horizontal="left" wrapText="1"/>
    </xf>
    <xf numFmtId="0" fontId="20" fillId="5" borderId="0" xfId="2" applyFont="1" applyFill="1" applyBorder="1" applyAlignment="1">
      <alignment horizontal="left" wrapText="1"/>
    </xf>
    <xf numFmtId="0" fontId="25" fillId="5" borderId="0" xfId="2" applyFont="1" applyFill="1" applyBorder="1" applyAlignment="1">
      <alignment horizontal="left" wrapText="1"/>
    </xf>
    <xf numFmtId="0" fontId="20" fillId="5" borderId="143" xfId="2" applyFont="1" applyFill="1" applyBorder="1" applyAlignment="1">
      <alignment horizontal="left" wrapText="1"/>
    </xf>
    <xf numFmtId="0" fontId="28" fillId="0" borderId="0" xfId="4"/>
    <xf numFmtId="165" fontId="3" fillId="0" borderId="97" xfId="0" applyNumberFormat="1" applyFont="1" applyFill="1" applyBorder="1" applyAlignment="1">
      <alignment horizontal="right" vertical="center"/>
    </xf>
    <xf numFmtId="165" fontId="3" fillId="0" borderId="107" xfId="0" applyNumberFormat="1" applyFont="1" applyFill="1" applyBorder="1" applyAlignment="1">
      <alignment horizontal="right" vertical="center"/>
    </xf>
    <xf numFmtId="165" fontId="3" fillId="0" borderId="108" xfId="0" applyNumberFormat="1" applyFont="1" applyFill="1" applyBorder="1" applyAlignment="1">
      <alignment horizontal="right" vertical="center"/>
    </xf>
    <xf numFmtId="165" fontId="3" fillId="0" borderId="106" xfId="0" applyNumberFormat="1" applyFont="1" applyFill="1" applyBorder="1" applyAlignment="1">
      <alignment horizontal="right" vertical="center"/>
    </xf>
    <xf numFmtId="165" fontId="3" fillId="0" borderId="28" xfId="0" applyNumberFormat="1" applyFont="1" applyFill="1" applyBorder="1" applyAlignment="1">
      <alignment horizontal="right" vertical="center"/>
    </xf>
    <xf numFmtId="165" fontId="3" fillId="0" borderId="23" xfId="0" applyNumberFormat="1" applyFont="1" applyFill="1" applyBorder="1" applyAlignment="1">
      <alignment horizontal="right" vertical="center"/>
    </xf>
    <xf numFmtId="165" fontId="3" fillId="0" borderId="24" xfId="0" applyNumberFormat="1" applyFont="1" applyFill="1" applyBorder="1" applyAlignment="1">
      <alignment horizontal="right" vertical="center"/>
    </xf>
    <xf numFmtId="165" fontId="3" fillId="0" borderId="29" xfId="0" applyNumberFormat="1" applyFont="1" applyFill="1" applyBorder="1" applyAlignment="1">
      <alignment horizontal="right" vertical="center"/>
    </xf>
    <xf numFmtId="165" fontId="3" fillId="0" borderId="19" xfId="0" applyNumberFormat="1" applyFont="1" applyFill="1" applyBorder="1" applyAlignment="1">
      <alignment horizontal="right" vertical="center"/>
    </xf>
    <xf numFmtId="165" fontId="3" fillId="0" borderId="20" xfId="0" applyNumberFormat="1" applyFont="1" applyFill="1" applyBorder="1" applyAlignment="1">
      <alignment horizontal="right" vertical="center"/>
    </xf>
    <xf numFmtId="165" fontId="3" fillId="0" borderId="113" xfId="0" applyNumberFormat="1" applyFont="1" applyFill="1" applyBorder="1" applyAlignment="1">
      <alignment horizontal="right" vertical="center"/>
    </xf>
    <xf numFmtId="165" fontId="3" fillId="0" borderId="27" xfId="0" applyNumberFormat="1" applyFont="1" applyFill="1" applyBorder="1" applyAlignment="1">
      <alignment horizontal="right" vertical="center"/>
    </xf>
    <xf numFmtId="165" fontId="3" fillId="0" borderId="21" xfId="0" applyNumberFormat="1" applyFont="1" applyFill="1" applyBorder="1" applyAlignment="1">
      <alignment horizontal="right" vertical="center"/>
    </xf>
    <xf numFmtId="165" fontId="3" fillId="0" borderId="22" xfId="0" applyNumberFormat="1" applyFont="1" applyFill="1" applyBorder="1" applyAlignment="1">
      <alignment horizontal="right" vertical="center"/>
    </xf>
    <xf numFmtId="165" fontId="3" fillId="0" borderId="30" xfId="0" applyNumberFormat="1" applyFont="1" applyFill="1" applyBorder="1" applyAlignment="1">
      <alignment horizontal="right" vertical="center"/>
    </xf>
    <xf numFmtId="165" fontId="3" fillId="0" borderId="17" xfId="0" applyNumberFormat="1" applyFont="1" applyFill="1" applyBorder="1" applyAlignment="1">
      <alignment horizontal="right" vertical="center"/>
    </xf>
    <xf numFmtId="165" fontId="3" fillId="0" borderId="18" xfId="0" applyNumberFormat="1" applyFont="1" applyFill="1" applyBorder="1" applyAlignment="1">
      <alignment horizontal="right" vertical="center"/>
    </xf>
    <xf numFmtId="3" fontId="0" fillId="2" borderId="2" xfId="0" applyNumberFormat="1" applyFill="1" applyBorder="1" applyProtection="1">
      <protection locked="0"/>
    </xf>
    <xf numFmtId="3" fontId="0" fillId="2" borderId="63" xfId="0" applyNumberFormat="1" applyFill="1"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40" xfId="0" applyFill="1" applyBorder="1" applyAlignment="1" applyProtection="1">
      <alignment horizontal="center"/>
      <protection locked="0"/>
    </xf>
    <xf numFmtId="3" fontId="0" fillId="2" borderId="61" xfId="0" applyNumberFormat="1" applyFill="1" applyBorder="1" applyAlignment="1" applyProtection="1">
      <alignment horizontal="center"/>
      <protection locked="0"/>
    </xf>
    <xf numFmtId="0" fontId="0" fillId="2" borderId="44" xfId="0" applyFill="1" applyBorder="1" applyAlignment="1" applyProtection="1">
      <alignment horizontal="center"/>
      <protection locked="0"/>
    </xf>
    <xf numFmtId="0" fontId="0" fillId="2" borderId="45" xfId="0" applyFill="1" applyBorder="1" applyAlignment="1" applyProtection="1">
      <alignment horizontal="center"/>
      <protection locked="0"/>
    </xf>
    <xf numFmtId="1" fontId="0" fillId="0" borderId="103" xfId="0" applyNumberFormat="1" applyFill="1" applyBorder="1" applyAlignment="1">
      <alignment horizontal="right" vertical="center"/>
    </xf>
    <xf numFmtId="1" fontId="0" fillId="0" borderId="25" xfId="0" applyNumberFormat="1" applyFill="1" applyBorder="1" applyAlignment="1">
      <alignment horizontal="right" vertical="center"/>
    </xf>
    <xf numFmtId="1" fontId="0" fillId="0" borderId="26" xfId="0" applyNumberFormat="1" applyFill="1" applyBorder="1" applyAlignment="1">
      <alignment horizontal="right" vertical="center"/>
    </xf>
    <xf numFmtId="0" fontId="29" fillId="0" borderId="0" xfId="0" applyFont="1" applyFill="1"/>
    <xf numFmtId="1" fontId="0" fillId="6" borderId="103" xfId="0" applyNumberFormat="1" applyFill="1" applyBorder="1" applyAlignment="1" applyProtection="1">
      <alignment horizontal="right" vertical="center"/>
    </xf>
    <xf numFmtId="1" fontId="0" fillId="6" borderId="25" xfId="0" applyNumberFormat="1" applyFill="1" applyBorder="1" applyAlignment="1" applyProtection="1">
      <alignment horizontal="right" vertical="center"/>
    </xf>
    <xf numFmtId="1" fontId="0" fillId="6" borderId="26" xfId="0" applyNumberFormat="1" applyFill="1" applyBorder="1" applyAlignment="1" applyProtection="1">
      <alignment horizontal="right" vertical="center"/>
    </xf>
    <xf numFmtId="1" fontId="0" fillId="6" borderId="132" xfId="0" applyNumberFormat="1" applyFill="1" applyBorder="1" applyAlignment="1" applyProtection="1">
      <alignment horizontal="right" vertical="center"/>
    </xf>
    <xf numFmtId="1" fontId="0" fillId="6" borderId="133" xfId="0" applyNumberFormat="1" applyFill="1" applyBorder="1" applyAlignment="1" applyProtection="1">
      <alignment horizontal="right" vertical="center"/>
    </xf>
    <xf numFmtId="1" fontId="0" fillId="6" borderId="134" xfId="0" applyNumberFormat="1" applyFill="1" applyBorder="1" applyAlignment="1" applyProtection="1">
      <alignment horizontal="right" vertical="center"/>
    </xf>
    <xf numFmtId="9" fontId="0" fillId="6" borderId="113" xfId="0" applyNumberFormat="1" applyFill="1" applyBorder="1" applyAlignment="1" applyProtection="1">
      <alignment horizontal="right" vertical="center"/>
    </xf>
    <xf numFmtId="9" fontId="0" fillId="6" borderId="23" xfId="0" applyNumberFormat="1" applyFill="1" applyBorder="1" applyAlignment="1" applyProtection="1">
      <alignment horizontal="right" vertical="center"/>
    </xf>
    <xf numFmtId="9" fontId="0" fillId="6" borderId="24" xfId="0" applyNumberFormat="1" applyFill="1" applyBorder="1" applyAlignment="1" applyProtection="1">
      <alignment horizontal="right" vertical="center"/>
    </xf>
    <xf numFmtId="9" fontId="0" fillId="6" borderId="97" xfId="0" applyNumberFormat="1" applyFill="1" applyBorder="1" applyAlignment="1" applyProtection="1">
      <alignment horizontal="right" vertical="center"/>
    </xf>
    <xf numFmtId="9" fontId="0" fillId="6" borderId="21" xfId="0" applyNumberFormat="1" applyFill="1" applyBorder="1" applyAlignment="1" applyProtection="1">
      <alignment horizontal="right" vertical="center"/>
    </xf>
    <xf numFmtId="9" fontId="0" fillId="6" borderId="22" xfId="0" applyNumberFormat="1" applyFill="1" applyBorder="1" applyAlignment="1" applyProtection="1">
      <alignment horizontal="right" vertical="center"/>
    </xf>
    <xf numFmtId="9" fontId="0" fillId="6" borderId="28" xfId="0" applyNumberFormat="1" applyFill="1" applyBorder="1" applyAlignment="1" applyProtection="1">
      <alignment horizontal="right" vertical="center"/>
    </xf>
    <xf numFmtId="9" fontId="0" fillId="6" borderId="106" xfId="0" applyNumberFormat="1" applyFill="1" applyBorder="1" applyAlignment="1" applyProtection="1">
      <alignment horizontal="right" vertical="center"/>
    </xf>
    <xf numFmtId="9" fontId="0" fillId="6" borderId="107" xfId="0" applyNumberFormat="1" applyFill="1" applyBorder="1" applyAlignment="1" applyProtection="1">
      <alignment horizontal="right" vertical="center"/>
    </xf>
    <xf numFmtId="9" fontId="0" fillId="6" borderId="108" xfId="0" applyNumberFormat="1" applyFill="1" applyBorder="1" applyAlignment="1" applyProtection="1">
      <alignment horizontal="right" vertical="center"/>
    </xf>
    <xf numFmtId="9" fontId="0" fillId="6" borderId="27" xfId="0" applyNumberFormat="1" applyFill="1" applyBorder="1" applyAlignment="1" applyProtection="1">
      <alignment horizontal="right" vertical="center"/>
    </xf>
    <xf numFmtId="9" fontId="0" fillId="6" borderId="29" xfId="0" applyNumberFormat="1" applyFill="1" applyBorder="1" applyAlignment="1" applyProtection="1">
      <alignment horizontal="right" vertical="center"/>
    </xf>
    <xf numFmtId="9" fontId="0" fillId="6" borderId="19" xfId="0" applyNumberFormat="1" applyFill="1" applyBorder="1" applyAlignment="1" applyProtection="1">
      <alignment horizontal="right" vertical="center"/>
    </xf>
    <xf numFmtId="9" fontId="0" fillId="6" borderId="20" xfId="0" applyNumberFormat="1" applyFill="1" applyBorder="1" applyAlignment="1" applyProtection="1">
      <alignment horizontal="right" vertical="center"/>
    </xf>
    <xf numFmtId="9" fontId="0" fillId="6" borderId="30" xfId="0" applyNumberFormat="1" applyFill="1" applyBorder="1" applyAlignment="1" applyProtection="1">
      <alignment horizontal="right" vertical="center"/>
    </xf>
    <xf numFmtId="9" fontId="0" fillId="6" borderId="17" xfId="0" applyNumberFormat="1" applyFill="1" applyBorder="1" applyAlignment="1" applyProtection="1">
      <alignment horizontal="right" vertical="center"/>
    </xf>
    <xf numFmtId="9" fontId="0" fillId="6" borderId="18" xfId="0" applyNumberFormat="1" applyFill="1" applyBorder="1" applyAlignment="1" applyProtection="1">
      <alignment horizontal="right" vertical="center"/>
    </xf>
    <xf numFmtId="0" fontId="0" fillId="6" borderId="2" xfId="0" applyFill="1" applyBorder="1" applyProtection="1"/>
    <xf numFmtId="3" fontId="0" fillId="6" borderId="2" xfId="0" applyNumberFormat="1" applyFill="1" applyBorder="1" applyProtection="1"/>
    <xf numFmtId="0" fontId="18" fillId="5" borderId="70" xfId="2" applyFont="1" applyFill="1" applyBorder="1" applyAlignment="1">
      <alignment horizontal="left" wrapText="1"/>
    </xf>
    <xf numFmtId="0" fontId="18" fillId="5" borderId="122" xfId="2" applyFont="1" applyFill="1" applyBorder="1" applyAlignment="1">
      <alignment horizontal="left" wrapText="1"/>
    </xf>
    <xf numFmtId="0" fontId="18" fillId="5" borderId="151" xfId="2" applyFont="1" applyFill="1" applyBorder="1" applyAlignment="1">
      <alignment horizontal="left" wrapText="1"/>
    </xf>
    <xf numFmtId="0" fontId="27" fillId="5" borderId="116" xfId="2" applyFont="1" applyFill="1" applyBorder="1" applyAlignment="1">
      <alignment horizontal="left" wrapText="1"/>
    </xf>
    <xf numFmtId="0" fontId="27" fillId="5" borderId="0" xfId="2" applyFont="1" applyFill="1" applyBorder="1" applyAlignment="1">
      <alignment horizontal="left" wrapText="1"/>
    </xf>
    <xf numFmtId="0" fontId="27" fillId="5" borderId="143" xfId="2" applyFont="1" applyFill="1" applyBorder="1" applyAlignment="1">
      <alignment horizontal="left" wrapText="1"/>
    </xf>
    <xf numFmtId="0" fontId="27" fillId="5" borderId="147" xfId="2" applyFont="1" applyFill="1" applyBorder="1" applyAlignment="1">
      <alignment horizontal="left" wrapText="1"/>
    </xf>
    <xf numFmtId="0" fontId="27" fillId="5" borderId="148" xfId="2" applyFont="1" applyFill="1" applyBorder="1" applyAlignment="1">
      <alignment horizontal="left" wrapText="1"/>
    </xf>
    <xf numFmtId="0" fontId="27" fillId="5" borderId="150" xfId="2" applyFont="1" applyFill="1" applyBorder="1" applyAlignment="1">
      <alignment horizontal="left" wrapText="1"/>
    </xf>
    <xf numFmtId="0" fontId="17" fillId="5" borderId="147" xfId="2" applyFont="1" applyFill="1" applyBorder="1" applyAlignment="1">
      <alignment horizontal="left" wrapText="1"/>
    </xf>
    <xf numFmtId="0" fontId="17" fillId="5" borderId="148" xfId="2" applyFont="1" applyFill="1" applyBorder="1" applyAlignment="1">
      <alignment horizontal="left" wrapText="1"/>
    </xf>
    <xf numFmtId="0" fontId="17" fillId="5" borderId="150" xfId="2" applyFont="1" applyFill="1" applyBorder="1" applyAlignment="1">
      <alignment horizontal="left" wrapText="1"/>
    </xf>
    <xf numFmtId="0" fontId="17" fillId="5" borderId="116" xfId="2" applyFont="1" applyFill="1" applyBorder="1" applyAlignment="1">
      <alignment horizontal="left" wrapText="1"/>
    </xf>
    <xf numFmtId="0" fontId="17" fillId="5" borderId="0" xfId="2" applyFont="1" applyFill="1" applyBorder="1" applyAlignment="1">
      <alignment horizontal="left" wrapText="1"/>
    </xf>
    <xf numFmtId="0" fontId="17" fillId="5" borderId="143" xfId="2" applyFont="1" applyFill="1" applyBorder="1" applyAlignment="1">
      <alignment horizontal="left" wrapText="1"/>
    </xf>
    <xf numFmtId="0" fontId="24" fillId="5" borderId="0" xfId="2" applyFont="1" applyFill="1" applyBorder="1" applyAlignment="1">
      <alignment horizontal="left" vertical="top" wrapText="1"/>
    </xf>
    <xf numFmtId="0" fontId="23" fillId="5" borderId="0" xfId="2" applyFont="1" applyFill="1" applyBorder="1" applyAlignment="1">
      <alignment horizontal="left" vertical="top" wrapText="1"/>
    </xf>
    <xf numFmtId="0" fontId="26" fillId="5" borderId="116" xfId="3" applyFill="1" applyBorder="1" applyAlignment="1" applyProtection="1">
      <alignment horizontal="left" wrapText="1"/>
    </xf>
    <xf numFmtId="0" fontId="26" fillId="5" borderId="0" xfId="3" applyFill="1" applyBorder="1" applyAlignment="1" applyProtection="1">
      <alignment horizontal="left" wrapText="1"/>
    </xf>
    <xf numFmtId="0" fontId="26" fillId="5" borderId="143" xfId="3" applyFill="1" applyBorder="1" applyAlignment="1" applyProtection="1">
      <alignment horizontal="left" wrapText="1"/>
    </xf>
    <xf numFmtId="0" fontId="20" fillId="5" borderId="122" xfId="2" applyFont="1" applyFill="1" applyBorder="1" applyAlignment="1">
      <alignment horizontal="center" wrapText="1"/>
    </xf>
    <xf numFmtId="0" fontId="20" fillId="5" borderId="0" xfId="2" applyFont="1" applyFill="1" applyBorder="1" applyAlignment="1">
      <alignment horizontal="center" wrapText="1"/>
    </xf>
    <xf numFmtId="14" fontId="17" fillId="5" borderId="0" xfId="2" applyNumberFormat="1" applyFont="1" applyFill="1" applyBorder="1" applyAlignment="1">
      <alignment horizontal="left" wrapText="1"/>
    </xf>
    <xf numFmtId="14" fontId="17" fillId="5" borderId="0" xfId="2" applyNumberFormat="1" applyFont="1" applyFill="1" applyBorder="1" applyAlignment="1">
      <alignment horizontal="center" wrapText="1"/>
    </xf>
    <xf numFmtId="0" fontId="20" fillId="5" borderId="116" xfId="2" applyFont="1" applyFill="1" applyBorder="1" applyAlignment="1">
      <alignment wrapText="1"/>
    </xf>
    <xf numFmtId="0" fontId="20" fillId="5" borderId="0" xfId="2" applyFont="1" applyFill="1" applyBorder="1" applyAlignment="1">
      <alignment wrapText="1"/>
    </xf>
    <xf numFmtId="0" fontId="20" fillId="5" borderId="143" xfId="2" applyFont="1" applyFill="1" applyBorder="1" applyAlignment="1">
      <alignment wrapText="1"/>
    </xf>
    <xf numFmtId="0" fontId="18" fillId="5" borderId="70" xfId="2" applyFont="1" applyFill="1" applyBorder="1" applyAlignment="1">
      <alignment horizontal="left"/>
    </xf>
    <xf numFmtId="0" fontId="18" fillId="5" borderId="122" xfId="2" applyFont="1" applyFill="1" applyBorder="1" applyAlignment="1">
      <alignment horizontal="left"/>
    </xf>
    <xf numFmtId="0" fontId="18" fillId="5" borderId="151" xfId="2" applyFont="1" applyFill="1" applyBorder="1" applyAlignment="1">
      <alignment horizontal="left"/>
    </xf>
    <xf numFmtId="0" fontId="17" fillId="5" borderId="131" xfId="2" applyFont="1" applyFill="1" applyBorder="1" applyAlignment="1">
      <alignment horizontal="center"/>
    </xf>
    <xf numFmtId="0" fontId="17" fillId="5" borderId="148" xfId="2" applyFont="1" applyFill="1" applyBorder="1" applyAlignment="1">
      <alignment horizontal="center"/>
    </xf>
    <xf numFmtId="0" fontId="17" fillId="5" borderId="0" xfId="2" applyFont="1" applyFill="1" applyBorder="1" applyAlignment="1">
      <alignment horizontal="left"/>
    </xf>
    <xf numFmtId="0" fontId="20" fillId="5" borderId="136" xfId="2" applyFont="1" applyFill="1" applyBorder="1" applyAlignment="1">
      <alignment horizontal="left"/>
    </xf>
    <xf numFmtId="0" fontId="21" fillId="5" borderId="64" xfId="2" applyFont="1" applyFill="1" applyBorder="1" applyAlignment="1">
      <alignment horizontal="left" vertical="top" wrapText="1"/>
    </xf>
    <xf numFmtId="0" fontId="22" fillId="5" borderId="64" xfId="2" applyFont="1" applyFill="1" applyBorder="1" applyAlignment="1">
      <alignment horizontal="left" vertical="top" wrapText="1"/>
    </xf>
    <xf numFmtId="0" fontId="22" fillId="5" borderId="144" xfId="2" applyFont="1" applyFill="1" applyBorder="1" applyAlignment="1">
      <alignment horizontal="left" vertical="top" wrapText="1"/>
    </xf>
    <xf numFmtId="0" fontId="18" fillId="5" borderId="67" xfId="2" applyFont="1" applyFill="1" applyBorder="1" applyAlignment="1">
      <alignment horizontal="left"/>
    </xf>
    <xf numFmtId="0" fontId="17" fillId="5" borderId="6" xfId="2" applyFont="1" applyFill="1" applyBorder="1" applyAlignment="1">
      <alignment horizontal="left"/>
    </xf>
    <xf numFmtId="0" fontId="1" fillId="3" borderId="7"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37" xfId="0" applyFont="1" applyFill="1" applyBorder="1" applyAlignment="1">
      <alignment horizontal="center" vertical="center"/>
    </xf>
    <xf numFmtId="0" fontId="1" fillId="3" borderId="38" xfId="0" applyFont="1" applyFill="1" applyBorder="1" applyAlignment="1">
      <alignment horizontal="center" vertical="center"/>
    </xf>
    <xf numFmtId="0" fontId="1" fillId="3" borderId="39" xfId="0" applyFont="1" applyFill="1" applyBorder="1" applyAlignment="1">
      <alignment horizontal="center" vertical="center"/>
    </xf>
    <xf numFmtId="1" fontId="4" fillId="0" borderId="11" xfId="0" applyNumberFormat="1" applyFont="1" applyFill="1" applyBorder="1" applyAlignment="1">
      <alignment horizontal="left" vertical="center" wrapText="1"/>
    </xf>
    <xf numFmtId="1" fontId="4" fillId="0" borderId="10" xfId="0" applyNumberFormat="1" applyFont="1" applyFill="1" applyBorder="1" applyAlignment="1">
      <alignment horizontal="left" vertical="center" wrapText="1"/>
    </xf>
    <xf numFmtId="0" fontId="4" fillId="0" borderId="12" xfId="0" applyFont="1" applyFill="1" applyBorder="1" applyAlignment="1">
      <alignment horizontal="lef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1" fillId="3" borderId="70" xfId="0" applyFont="1" applyFill="1" applyBorder="1" applyAlignment="1">
      <alignment horizontal="left" vertical="center"/>
    </xf>
    <xf numFmtId="0" fontId="1" fillId="3" borderId="86" xfId="0" applyFont="1" applyFill="1" applyBorder="1" applyAlignment="1">
      <alignment horizontal="left" vertical="center"/>
    </xf>
    <xf numFmtId="0" fontId="1" fillId="3" borderId="87" xfId="0" applyFont="1" applyFill="1" applyBorder="1" applyAlignment="1">
      <alignment horizontal="center" vertical="center"/>
    </xf>
    <xf numFmtId="0" fontId="1" fillId="3" borderId="9" xfId="0" applyFont="1" applyFill="1" applyBorder="1" applyAlignment="1">
      <alignment horizontal="center" vertical="center"/>
    </xf>
    <xf numFmtId="0" fontId="4" fillId="0" borderId="47"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4" xfId="0" applyFont="1" applyFill="1" applyBorder="1" applyAlignment="1">
      <alignment horizontal="left" vertical="center"/>
    </xf>
    <xf numFmtId="0" fontId="3" fillId="4" borderId="120" xfId="0" applyFont="1" applyFill="1" applyBorder="1" applyAlignment="1">
      <alignment horizontal="center" vertical="center"/>
    </xf>
    <xf numFmtId="0" fontId="3" fillId="4" borderId="111" xfId="0" applyFont="1" applyFill="1" applyBorder="1" applyAlignment="1">
      <alignment horizontal="center" vertical="center"/>
    </xf>
    <xf numFmtId="164" fontId="1" fillId="0" borderId="112" xfId="0" applyNumberFormat="1" applyFont="1" applyBorder="1" applyAlignment="1">
      <alignment horizontal="center"/>
    </xf>
    <xf numFmtId="0" fontId="1" fillId="0" borderId="48" xfId="0" applyFont="1" applyBorder="1" applyAlignment="1">
      <alignment horizontal="center"/>
    </xf>
    <xf numFmtId="0" fontId="1" fillId="0" borderId="49" xfId="0" applyFont="1" applyBorder="1" applyAlignment="1">
      <alignment horizontal="center"/>
    </xf>
    <xf numFmtId="0" fontId="1" fillId="3" borderId="109" xfId="0" applyFont="1" applyFill="1" applyBorder="1" applyAlignment="1">
      <alignment horizontal="center" vertical="center"/>
    </xf>
    <xf numFmtId="0" fontId="1" fillId="3" borderId="110" xfId="0" applyFont="1" applyFill="1" applyBorder="1" applyAlignment="1">
      <alignment horizontal="center" vertical="center"/>
    </xf>
    <xf numFmtId="0" fontId="10" fillId="0" borderId="10" xfId="0" applyFont="1" applyFill="1" applyBorder="1" applyAlignment="1">
      <alignment horizontal="left" vertical="center"/>
    </xf>
    <xf numFmtId="0" fontId="3" fillId="4" borderId="85" xfId="0" applyFont="1" applyFill="1" applyBorder="1" applyAlignment="1">
      <alignment horizontal="center" vertical="center"/>
    </xf>
    <xf numFmtId="164" fontId="1" fillId="0" borderId="121" xfId="0" applyNumberFormat="1" applyFont="1" applyBorder="1" applyAlignment="1">
      <alignment horizontal="center"/>
    </xf>
    <xf numFmtId="0" fontId="1" fillId="0" borderId="25" xfId="0" applyFont="1" applyBorder="1" applyAlignment="1">
      <alignment horizontal="center"/>
    </xf>
    <xf numFmtId="0" fontId="1" fillId="0" borderId="26" xfId="0" applyFont="1" applyBorder="1" applyAlignment="1">
      <alignment horizontal="center"/>
    </xf>
    <xf numFmtId="1" fontId="4" fillId="0" borderId="12" xfId="0" applyNumberFormat="1" applyFont="1" applyFill="1" applyBorder="1" applyAlignment="1">
      <alignment horizontal="left" vertical="center" wrapText="1"/>
    </xf>
    <xf numFmtId="1" fontId="4" fillId="0" borderId="14" xfId="0" applyNumberFormat="1" applyFont="1" applyFill="1" applyBorder="1" applyAlignment="1">
      <alignment horizontal="left" vertical="center" wrapText="1"/>
    </xf>
    <xf numFmtId="0" fontId="1" fillId="3" borderId="70" xfId="0" applyFont="1" applyFill="1" applyBorder="1" applyAlignment="1">
      <alignment vertical="center"/>
    </xf>
    <xf numFmtId="0" fontId="1" fillId="3" borderId="86" xfId="0" applyFont="1" applyFill="1" applyBorder="1" applyAlignment="1">
      <alignment vertical="center"/>
    </xf>
    <xf numFmtId="0" fontId="1" fillId="3" borderId="58" xfId="0" applyFont="1" applyFill="1" applyBorder="1" applyAlignment="1">
      <alignment horizontal="center" vertical="center"/>
    </xf>
    <xf numFmtId="0" fontId="1" fillId="3" borderId="60" xfId="0" applyFont="1" applyFill="1" applyBorder="1" applyAlignment="1">
      <alignment horizontal="center" vertical="center"/>
    </xf>
    <xf numFmtId="0" fontId="1" fillId="3" borderId="87" xfId="0" applyFont="1" applyFill="1" applyBorder="1" applyAlignment="1">
      <alignment horizontal="center"/>
    </xf>
    <xf numFmtId="0" fontId="1" fillId="3" borderId="8" xfId="0" applyFont="1" applyFill="1" applyBorder="1" applyAlignment="1">
      <alignment horizontal="center"/>
    </xf>
    <xf numFmtId="0" fontId="1" fillId="3" borderId="9" xfId="0" applyFont="1" applyFill="1" applyBorder="1" applyAlignment="1">
      <alignment horizontal="center"/>
    </xf>
    <xf numFmtId="9" fontId="8" fillId="0" borderId="44" xfId="0" applyNumberFormat="1" applyFont="1" applyBorder="1" applyAlignment="1">
      <alignment horizontal="right" vertical="center"/>
    </xf>
    <xf numFmtId="9" fontId="8" fillId="6" borderId="44" xfId="0" applyNumberFormat="1" applyFont="1" applyFill="1" applyBorder="1" applyAlignment="1" applyProtection="1">
      <alignment horizontal="right" vertical="center"/>
    </xf>
    <xf numFmtId="9" fontId="8" fillId="0" borderId="78" xfId="0" applyNumberFormat="1" applyFont="1" applyBorder="1" applyAlignment="1">
      <alignment horizontal="right" vertical="center"/>
    </xf>
    <xf numFmtId="9" fontId="8" fillId="0" borderId="79" xfId="0" applyNumberFormat="1" applyFont="1" applyBorder="1" applyAlignment="1">
      <alignment horizontal="right" vertical="center"/>
    </xf>
    <xf numFmtId="9" fontId="8" fillId="0" borderId="81" xfId="0" applyNumberFormat="1" applyFont="1" applyBorder="1" applyAlignment="1">
      <alignment horizontal="right" vertical="center"/>
    </xf>
    <xf numFmtId="9" fontId="8" fillId="0" borderId="2" xfId="0" applyNumberFormat="1" applyFont="1" applyBorder="1" applyAlignment="1">
      <alignment horizontal="right" vertical="center"/>
    </xf>
    <xf numFmtId="9" fontId="8" fillId="0" borderId="82" xfId="0" applyNumberFormat="1" applyFont="1" applyBorder="1" applyAlignment="1">
      <alignment horizontal="right" vertical="center"/>
    </xf>
    <xf numFmtId="2" fontId="9" fillId="0" borderId="79" xfId="0" applyNumberFormat="1" applyFont="1" applyBorder="1" applyAlignment="1">
      <alignment horizontal="right" vertical="center"/>
    </xf>
    <xf numFmtId="2" fontId="9" fillId="0" borderId="2" xfId="0" applyNumberFormat="1" applyFont="1" applyBorder="1" applyAlignment="1">
      <alignment horizontal="right" vertical="center"/>
    </xf>
    <xf numFmtId="2" fontId="9" fillId="0" borderId="44" xfId="0" applyNumberFormat="1" applyFont="1" applyBorder="1" applyAlignment="1">
      <alignment horizontal="right" vertical="center"/>
    </xf>
    <xf numFmtId="9" fontId="8" fillId="6" borderId="79" xfId="0" applyNumberFormat="1" applyFont="1" applyFill="1" applyBorder="1" applyAlignment="1" applyProtection="1">
      <alignment horizontal="right" vertical="center"/>
    </xf>
    <xf numFmtId="9" fontId="8" fillId="6" borderId="2" xfId="0" applyNumberFormat="1" applyFont="1" applyFill="1" applyBorder="1" applyAlignment="1" applyProtection="1">
      <alignment horizontal="right" vertical="center"/>
    </xf>
    <xf numFmtId="0" fontId="0" fillId="3" borderId="88" xfId="0" applyFont="1" applyFill="1" applyBorder="1" applyAlignment="1">
      <alignment horizontal="center" vertical="center" wrapText="1"/>
    </xf>
    <xf numFmtId="0" fontId="0" fillId="3" borderId="55" xfId="0" applyFont="1" applyFill="1" applyBorder="1" applyAlignment="1">
      <alignment horizontal="center" vertical="center" wrapText="1"/>
    </xf>
    <xf numFmtId="0" fontId="0" fillId="3" borderId="55" xfId="0" applyFont="1" applyFill="1" applyBorder="1" applyAlignment="1">
      <alignment horizontal="center" vertical="center"/>
    </xf>
    <xf numFmtId="0" fontId="0" fillId="3" borderId="56" xfId="0" applyFont="1" applyFill="1" applyBorder="1" applyAlignment="1">
      <alignment horizontal="center" vertical="center" wrapText="1"/>
    </xf>
    <xf numFmtId="2" fontId="7" fillId="0" borderId="84" xfId="0" applyNumberFormat="1" applyFont="1" applyBorder="1" applyAlignment="1">
      <alignment horizontal="right" vertical="center"/>
    </xf>
    <xf numFmtId="2" fontId="7" fillId="0" borderId="77" xfId="0" applyNumberFormat="1" applyFont="1" applyBorder="1" applyAlignment="1">
      <alignment horizontal="right" vertical="center"/>
    </xf>
    <xf numFmtId="2" fontId="9" fillId="0" borderId="80" xfId="0" applyNumberFormat="1" applyFont="1" applyBorder="1" applyAlignment="1">
      <alignment horizontal="right" vertical="center"/>
    </xf>
    <xf numFmtId="2" fontId="9" fillId="0" borderId="40" xfId="0" applyNumberFormat="1" applyFont="1" applyBorder="1" applyAlignment="1">
      <alignment horizontal="right" vertical="center"/>
    </xf>
    <xf numFmtId="2" fontId="9" fillId="0" borderId="45" xfId="0" applyNumberFormat="1" applyFont="1" applyBorder="1" applyAlignment="1">
      <alignment horizontal="right" vertical="center"/>
    </xf>
    <xf numFmtId="164" fontId="0" fillId="6" borderId="135" xfId="0" applyNumberFormat="1" applyFill="1" applyBorder="1" applyAlignment="1" applyProtection="1">
      <alignment horizontal="center" vertical="center"/>
    </xf>
    <xf numFmtId="164" fontId="0" fillId="6" borderId="136" xfId="0" applyNumberFormat="1" applyFill="1" applyBorder="1" applyAlignment="1" applyProtection="1">
      <alignment horizontal="center" vertical="center"/>
    </xf>
    <xf numFmtId="164" fontId="0" fillId="6" borderId="137" xfId="0" applyNumberFormat="1" applyFill="1" applyBorder="1" applyAlignment="1" applyProtection="1">
      <alignment horizontal="center" vertical="center"/>
    </xf>
    <xf numFmtId="164" fontId="0" fillId="0" borderId="138" xfId="0" applyNumberFormat="1" applyFill="1" applyBorder="1" applyAlignment="1">
      <alignment horizontal="center" vertical="center"/>
    </xf>
    <xf numFmtId="164" fontId="0" fillId="0" borderId="139" xfId="0" applyNumberFormat="1" applyFill="1" applyBorder="1" applyAlignment="1">
      <alignment horizontal="center" vertical="center"/>
    </xf>
    <xf numFmtId="164" fontId="0" fillId="0" borderId="140" xfId="0" applyNumberFormat="1" applyFill="1" applyBorder="1" applyAlignment="1">
      <alignment horizontal="center" vertical="center"/>
    </xf>
  </cellXfs>
  <cellStyles count="5">
    <cellStyle name="Hypertextový odkaz" xfId="3" builtinId="8"/>
    <cellStyle name="Normal 2" xfId="4"/>
    <cellStyle name="Normal_calculation_cover_sheet" xfId="2"/>
    <cellStyle name="Normální" xfId="0" builtinId="0"/>
    <cellStyle name="Normální 2" xfId="1"/>
  </cellStyles>
  <dxfs count="10">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color theme="0" tint="-4.9989318521683403E-2"/>
      </font>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C1DAFF"/>
      <color rgb="FF2D82FF"/>
      <color rgb="FF0000FF"/>
      <color rgb="FF97C1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266700</xdr:colOff>
      <xdr:row>26</xdr:row>
      <xdr:rowOff>0</xdr:rowOff>
    </xdr:from>
    <xdr:to>
      <xdr:col>3</xdr:col>
      <xdr:colOff>276225</xdr:colOff>
      <xdr:row>29</xdr:row>
      <xdr:rowOff>161925</xdr:rowOff>
    </xdr:to>
    <xdr:cxnSp macro="">
      <xdr:nvCxnSpPr>
        <xdr:cNvPr id="2" name="Přímá spojnice se šipkou 1"/>
        <xdr:cNvCxnSpPr/>
      </xdr:nvCxnSpPr>
      <xdr:spPr>
        <a:xfrm>
          <a:off x="40100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26</xdr:row>
      <xdr:rowOff>0</xdr:rowOff>
    </xdr:from>
    <xdr:to>
      <xdr:col>4</xdr:col>
      <xdr:colOff>276225</xdr:colOff>
      <xdr:row>29</xdr:row>
      <xdr:rowOff>161925</xdr:rowOff>
    </xdr:to>
    <xdr:cxnSp macro="">
      <xdr:nvCxnSpPr>
        <xdr:cNvPr id="3" name="Přímá spojnice se šipkou 2"/>
        <xdr:cNvCxnSpPr/>
      </xdr:nvCxnSpPr>
      <xdr:spPr>
        <a:xfrm>
          <a:off x="45243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26</xdr:row>
      <xdr:rowOff>0</xdr:rowOff>
    </xdr:from>
    <xdr:to>
      <xdr:col>5</xdr:col>
      <xdr:colOff>276225</xdr:colOff>
      <xdr:row>29</xdr:row>
      <xdr:rowOff>161925</xdr:rowOff>
    </xdr:to>
    <xdr:cxnSp macro="">
      <xdr:nvCxnSpPr>
        <xdr:cNvPr id="4" name="Přímá spojnice se šipkou 3"/>
        <xdr:cNvCxnSpPr/>
      </xdr:nvCxnSpPr>
      <xdr:spPr>
        <a:xfrm>
          <a:off x="50387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26</xdr:row>
      <xdr:rowOff>0</xdr:rowOff>
    </xdr:from>
    <xdr:to>
      <xdr:col>6</xdr:col>
      <xdr:colOff>276225</xdr:colOff>
      <xdr:row>29</xdr:row>
      <xdr:rowOff>161925</xdr:rowOff>
    </xdr:to>
    <xdr:cxnSp macro="">
      <xdr:nvCxnSpPr>
        <xdr:cNvPr id="5" name="Přímá spojnice se šipkou 4"/>
        <xdr:cNvCxnSpPr/>
      </xdr:nvCxnSpPr>
      <xdr:spPr>
        <a:xfrm>
          <a:off x="55530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26</xdr:row>
      <xdr:rowOff>0</xdr:rowOff>
    </xdr:from>
    <xdr:to>
      <xdr:col>7</xdr:col>
      <xdr:colOff>276225</xdr:colOff>
      <xdr:row>29</xdr:row>
      <xdr:rowOff>161925</xdr:rowOff>
    </xdr:to>
    <xdr:cxnSp macro="">
      <xdr:nvCxnSpPr>
        <xdr:cNvPr id="6" name="Přímá spojnice se šipkou 5"/>
        <xdr:cNvCxnSpPr/>
      </xdr:nvCxnSpPr>
      <xdr:spPr>
        <a:xfrm>
          <a:off x="60674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26</xdr:row>
      <xdr:rowOff>0</xdr:rowOff>
    </xdr:from>
    <xdr:to>
      <xdr:col>8</xdr:col>
      <xdr:colOff>276225</xdr:colOff>
      <xdr:row>29</xdr:row>
      <xdr:rowOff>161925</xdr:rowOff>
    </xdr:to>
    <xdr:cxnSp macro="">
      <xdr:nvCxnSpPr>
        <xdr:cNvPr id="7" name="Přímá spojnice se šipkou 6"/>
        <xdr:cNvCxnSpPr/>
      </xdr:nvCxnSpPr>
      <xdr:spPr>
        <a:xfrm>
          <a:off x="65817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26</xdr:row>
      <xdr:rowOff>0</xdr:rowOff>
    </xdr:from>
    <xdr:to>
      <xdr:col>9</xdr:col>
      <xdr:colOff>276225</xdr:colOff>
      <xdr:row>29</xdr:row>
      <xdr:rowOff>161925</xdr:rowOff>
    </xdr:to>
    <xdr:cxnSp macro="">
      <xdr:nvCxnSpPr>
        <xdr:cNvPr id="8" name="Přímá spojnice se šipkou 7"/>
        <xdr:cNvCxnSpPr/>
      </xdr:nvCxnSpPr>
      <xdr:spPr>
        <a:xfrm>
          <a:off x="70961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26</xdr:row>
      <xdr:rowOff>0</xdr:rowOff>
    </xdr:from>
    <xdr:to>
      <xdr:col>10</xdr:col>
      <xdr:colOff>276225</xdr:colOff>
      <xdr:row>29</xdr:row>
      <xdr:rowOff>161925</xdr:rowOff>
    </xdr:to>
    <xdr:cxnSp macro="">
      <xdr:nvCxnSpPr>
        <xdr:cNvPr id="9" name="Přímá spojnice se šipkou 8"/>
        <xdr:cNvCxnSpPr/>
      </xdr:nvCxnSpPr>
      <xdr:spPr>
        <a:xfrm>
          <a:off x="76104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26</xdr:row>
      <xdr:rowOff>0</xdr:rowOff>
    </xdr:from>
    <xdr:to>
      <xdr:col>11</xdr:col>
      <xdr:colOff>276225</xdr:colOff>
      <xdr:row>29</xdr:row>
      <xdr:rowOff>161925</xdr:rowOff>
    </xdr:to>
    <xdr:cxnSp macro="">
      <xdr:nvCxnSpPr>
        <xdr:cNvPr id="10" name="Přímá spojnice se šipkou 9"/>
        <xdr:cNvCxnSpPr/>
      </xdr:nvCxnSpPr>
      <xdr:spPr>
        <a:xfrm>
          <a:off x="81248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26</xdr:row>
      <xdr:rowOff>0</xdr:rowOff>
    </xdr:from>
    <xdr:to>
      <xdr:col>12</xdr:col>
      <xdr:colOff>276225</xdr:colOff>
      <xdr:row>29</xdr:row>
      <xdr:rowOff>161925</xdr:rowOff>
    </xdr:to>
    <xdr:cxnSp macro="">
      <xdr:nvCxnSpPr>
        <xdr:cNvPr id="11" name="Přímá spojnice se šipkou 10"/>
        <xdr:cNvCxnSpPr/>
      </xdr:nvCxnSpPr>
      <xdr:spPr>
        <a:xfrm>
          <a:off x="86391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9525</xdr:colOff>
      <xdr:row>18</xdr:row>
      <xdr:rowOff>85725</xdr:rowOff>
    </xdr:from>
    <xdr:to>
      <xdr:col>13</xdr:col>
      <xdr:colOff>304800</xdr:colOff>
      <xdr:row>18</xdr:row>
      <xdr:rowOff>85725</xdr:rowOff>
    </xdr:to>
    <xdr:cxnSp macro="">
      <xdr:nvCxnSpPr>
        <xdr:cNvPr id="13" name="Přímá spojnice se šipkou 12"/>
        <xdr:cNvCxnSpPr/>
      </xdr:nvCxnSpPr>
      <xdr:spPr>
        <a:xfrm flipH="1">
          <a:off x="8896350" y="3895725"/>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20</xdr:row>
      <xdr:rowOff>85725</xdr:rowOff>
    </xdr:from>
    <xdr:to>
      <xdr:col>13</xdr:col>
      <xdr:colOff>304800</xdr:colOff>
      <xdr:row>20</xdr:row>
      <xdr:rowOff>85725</xdr:rowOff>
    </xdr:to>
    <xdr:cxnSp macro="">
      <xdr:nvCxnSpPr>
        <xdr:cNvPr id="14" name="Přímá spojnice se šipkou 13"/>
        <xdr:cNvCxnSpPr/>
      </xdr:nvCxnSpPr>
      <xdr:spPr>
        <a:xfrm flipH="1">
          <a:off x="8896350" y="3895725"/>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21</xdr:row>
      <xdr:rowOff>85725</xdr:rowOff>
    </xdr:from>
    <xdr:to>
      <xdr:col>13</xdr:col>
      <xdr:colOff>304800</xdr:colOff>
      <xdr:row>21</xdr:row>
      <xdr:rowOff>85725</xdr:rowOff>
    </xdr:to>
    <xdr:cxnSp macro="">
      <xdr:nvCxnSpPr>
        <xdr:cNvPr id="15" name="Přímá spojnice se šipkou 14"/>
        <xdr:cNvCxnSpPr/>
      </xdr:nvCxnSpPr>
      <xdr:spPr>
        <a:xfrm flipH="1">
          <a:off x="8896350" y="3895725"/>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22</xdr:row>
      <xdr:rowOff>85725</xdr:rowOff>
    </xdr:from>
    <xdr:to>
      <xdr:col>13</xdr:col>
      <xdr:colOff>304800</xdr:colOff>
      <xdr:row>22</xdr:row>
      <xdr:rowOff>85725</xdr:rowOff>
    </xdr:to>
    <xdr:cxnSp macro="">
      <xdr:nvCxnSpPr>
        <xdr:cNvPr id="16" name="Přímá spojnice se šipkou 15"/>
        <xdr:cNvCxnSpPr/>
      </xdr:nvCxnSpPr>
      <xdr:spPr>
        <a:xfrm flipH="1">
          <a:off x="8896350" y="4381500"/>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24</xdr:row>
      <xdr:rowOff>85725</xdr:rowOff>
    </xdr:from>
    <xdr:to>
      <xdr:col>13</xdr:col>
      <xdr:colOff>304800</xdr:colOff>
      <xdr:row>24</xdr:row>
      <xdr:rowOff>85725</xdr:rowOff>
    </xdr:to>
    <xdr:cxnSp macro="">
      <xdr:nvCxnSpPr>
        <xdr:cNvPr id="17" name="Přímá spojnice se šipkou 16"/>
        <xdr:cNvCxnSpPr/>
      </xdr:nvCxnSpPr>
      <xdr:spPr>
        <a:xfrm flipH="1">
          <a:off x="8896350" y="4381500"/>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33</xdr:row>
      <xdr:rowOff>85725</xdr:rowOff>
    </xdr:from>
    <xdr:to>
      <xdr:col>13</xdr:col>
      <xdr:colOff>304800</xdr:colOff>
      <xdr:row>33</xdr:row>
      <xdr:rowOff>85725</xdr:rowOff>
    </xdr:to>
    <xdr:cxnSp macro="">
      <xdr:nvCxnSpPr>
        <xdr:cNvPr id="42" name="Přímá spojnice se šipkou 41"/>
        <xdr:cNvCxnSpPr/>
      </xdr:nvCxnSpPr>
      <xdr:spPr>
        <a:xfrm flipH="1">
          <a:off x="8896350" y="636270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35</xdr:row>
      <xdr:rowOff>85725</xdr:rowOff>
    </xdr:from>
    <xdr:to>
      <xdr:col>13</xdr:col>
      <xdr:colOff>304800</xdr:colOff>
      <xdr:row>35</xdr:row>
      <xdr:rowOff>85725</xdr:rowOff>
    </xdr:to>
    <xdr:cxnSp macro="">
      <xdr:nvCxnSpPr>
        <xdr:cNvPr id="43" name="Přímá spojnice se šipkou 42"/>
        <xdr:cNvCxnSpPr/>
      </xdr:nvCxnSpPr>
      <xdr:spPr>
        <a:xfrm flipH="1">
          <a:off x="8896350" y="636270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39</xdr:row>
      <xdr:rowOff>85725</xdr:rowOff>
    </xdr:from>
    <xdr:to>
      <xdr:col>13</xdr:col>
      <xdr:colOff>304800</xdr:colOff>
      <xdr:row>39</xdr:row>
      <xdr:rowOff>85725</xdr:rowOff>
    </xdr:to>
    <xdr:cxnSp macro="">
      <xdr:nvCxnSpPr>
        <xdr:cNvPr id="44" name="Přímá spojnice se šipkou 43"/>
        <xdr:cNvCxnSpPr/>
      </xdr:nvCxnSpPr>
      <xdr:spPr>
        <a:xfrm flipH="1">
          <a:off x="8896350" y="668655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266700</xdr:colOff>
      <xdr:row>9</xdr:row>
      <xdr:rowOff>0</xdr:rowOff>
    </xdr:from>
    <xdr:to>
      <xdr:col>3</xdr:col>
      <xdr:colOff>276225</xdr:colOff>
      <xdr:row>12</xdr:row>
      <xdr:rowOff>161925</xdr:rowOff>
    </xdr:to>
    <xdr:cxnSp macro="">
      <xdr:nvCxnSpPr>
        <xdr:cNvPr id="17" name="Přímá spojnice se šipkou 16"/>
        <xdr:cNvCxnSpPr/>
      </xdr:nvCxnSpPr>
      <xdr:spPr>
        <a:xfrm>
          <a:off x="40100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9</xdr:row>
      <xdr:rowOff>0</xdr:rowOff>
    </xdr:from>
    <xdr:to>
      <xdr:col>4</xdr:col>
      <xdr:colOff>276225</xdr:colOff>
      <xdr:row>12</xdr:row>
      <xdr:rowOff>161925</xdr:rowOff>
    </xdr:to>
    <xdr:cxnSp macro="">
      <xdr:nvCxnSpPr>
        <xdr:cNvPr id="18" name="Přímá spojnice se šipkou 17"/>
        <xdr:cNvCxnSpPr/>
      </xdr:nvCxnSpPr>
      <xdr:spPr>
        <a:xfrm>
          <a:off x="45243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9</xdr:row>
      <xdr:rowOff>0</xdr:rowOff>
    </xdr:from>
    <xdr:to>
      <xdr:col>5</xdr:col>
      <xdr:colOff>276225</xdr:colOff>
      <xdr:row>12</xdr:row>
      <xdr:rowOff>161925</xdr:rowOff>
    </xdr:to>
    <xdr:cxnSp macro="">
      <xdr:nvCxnSpPr>
        <xdr:cNvPr id="19" name="Přímá spojnice se šipkou 18"/>
        <xdr:cNvCxnSpPr/>
      </xdr:nvCxnSpPr>
      <xdr:spPr>
        <a:xfrm>
          <a:off x="50387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9</xdr:row>
      <xdr:rowOff>0</xdr:rowOff>
    </xdr:from>
    <xdr:to>
      <xdr:col>6</xdr:col>
      <xdr:colOff>276225</xdr:colOff>
      <xdr:row>12</xdr:row>
      <xdr:rowOff>161925</xdr:rowOff>
    </xdr:to>
    <xdr:cxnSp macro="">
      <xdr:nvCxnSpPr>
        <xdr:cNvPr id="20" name="Přímá spojnice se šipkou 19"/>
        <xdr:cNvCxnSpPr/>
      </xdr:nvCxnSpPr>
      <xdr:spPr>
        <a:xfrm>
          <a:off x="55530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9</xdr:row>
      <xdr:rowOff>0</xdr:rowOff>
    </xdr:from>
    <xdr:to>
      <xdr:col>7</xdr:col>
      <xdr:colOff>276225</xdr:colOff>
      <xdr:row>12</xdr:row>
      <xdr:rowOff>161925</xdr:rowOff>
    </xdr:to>
    <xdr:cxnSp macro="">
      <xdr:nvCxnSpPr>
        <xdr:cNvPr id="21" name="Přímá spojnice se šipkou 20"/>
        <xdr:cNvCxnSpPr/>
      </xdr:nvCxnSpPr>
      <xdr:spPr>
        <a:xfrm>
          <a:off x="60674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9</xdr:row>
      <xdr:rowOff>0</xdr:rowOff>
    </xdr:from>
    <xdr:to>
      <xdr:col>8</xdr:col>
      <xdr:colOff>276225</xdr:colOff>
      <xdr:row>12</xdr:row>
      <xdr:rowOff>161925</xdr:rowOff>
    </xdr:to>
    <xdr:cxnSp macro="">
      <xdr:nvCxnSpPr>
        <xdr:cNvPr id="22" name="Přímá spojnice se šipkou 21"/>
        <xdr:cNvCxnSpPr/>
      </xdr:nvCxnSpPr>
      <xdr:spPr>
        <a:xfrm>
          <a:off x="65817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9</xdr:row>
      <xdr:rowOff>0</xdr:rowOff>
    </xdr:from>
    <xdr:to>
      <xdr:col>9</xdr:col>
      <xdr:colOff>276225</xdr:colOff>
      <xdr:row>12</xdr:row>
      <xdr:rowOff>161925</xdr:rowOff>
    </xdr:to>
    <xdr:cxnSp macro="">
      <xdr:nvCxnSpPr>
        <xdr:cNvPr id="23" name="Přímá spojnice se šipkou 22"/>
        <xdr:cNvCxnSpPr/>
      </xdr:nvCxnSpPr>
      <xdr:spPr>
        <a:xfrm>
          <a:off x="70961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9</xdr:row>
      <xdr:rowOff>0</xdr:rowOff>
    </xdr:from>
    <xdr:to>
      <xdr:col>10</xdr:col>
      <xdr:colOff>276225</xdr:colOff>
      <xdr:row>12</xdr:row>
      <xdr:rowOff>161925</xdr:rowOff>
    </xdr:to>
    <xdr:cxnSp macro="">
      <xdr:nvCxnSpPr>
        <xdr:cNvPr id="24" name="Přímá spojnice se šipkou 23"/>
        <xdr:cNvCxnSpPr/>
      </xdr:nvCxnSpPr>
      <xdr:spPr>
        <a:xfrm>
          <a:off x="76104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9</xdr:row>
      <xdr:rowOff>0</xdr:rowOff>
    </xdr:from>
    <xdr:to>
      <xdr:col>11</xdr:col>
      <xdr:colOff>276225</xdr:colOff>
      <xdr:row>12</xdr:row>
      <xdr:rowOff>161925</xdr:rowOff>
    </xdr:to>
    <xdr:cxnSp macro="">
      <xdr:nvCxnSpPr>
        <xdr:cNvPr id="25" name="Přímá spojnice se šipkou 24"/>
        <xdr:cNvCxnSpPr/>
      </xdr:nvCxnSpPr>
      <xdr:spPr>
        <a:xfrm>
          <a:off x="81248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9</xdr:row>
      <xdr:rowOff>0</xdr:rowOff>
    </xdr:from>
    <xdr:to>
      <xdr:col>12</xdr:col>
      <xdr:colOff>276225</xdr:colOff>
      <xdr:row>12</xdr:row>
      <xdr:rowOff>161925</xdr:rowOff>
    </xdr:to>
    <xdr:cxnSp macro="">
      <xdr:nvCxnSpPr>
        <xdr:cNvPr id="26" name="Přímá spojnice se šipkou 25"/>
        <xdr:cNvCxnSpPr/>
      </xdr:nvCxnSpPr>
      <xdr:spPr>
        <a:xfrm>
          <a:off x="86391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266700</xdr:colOff>
      <xdr:row>9</xdr:row>
      <xdr:rowOff>0</xdr:rowOff>
    </xdr:from>
    <xdr:to>
      <xdr:col>3</xdr:col>
      <xdr:colOff>276225</xdr:colOff>
      <xdr:row>12</xdr:row>
      <xdr:rowOff>161925</xdr:rowOff>
    </xdr:to>
    <xdr:cxnSp macro="">
      <xdr:nvCxnSpPr>
        <xdr:cNvPr id="27" name="Přímá spojnice se šipkou 11"/>
        <xdr:cNvCxnSpPr/>
      </xdr:nvCxnSpPr>
      <xdr:spPr>
        <a:xfrm>
          <a:off x="40100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9</xdr:row>
      <xdr:rowOff>0</xdr:rowOff>
    </xdr:from>
    <xdr:to>
      <xdr:col>4</xdr:col>
      <xdr:colOff>276225</xdr:colOff>
      <xdr:row>12</xdr:row>
      <xdr:rowOff>161925</xdr:rowOff>
    </xdr:to>
    <xdr:cxnSp macro="">
      <xdr:nvCxnSpPr>
        <xdr:cNvPr id="28" name="Přímá spojnice se šipkou 12"/>
        <xdr:cNvCxnSpPr/>
      </xdr:nvCxnSpPr>
      <xdr:spPr>
        <a:xfrm>
          <a:off x="45243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9</xdr:row>
      <xdr:rowOff>0</xdr:rowOff>
    </xdr:from>
    <xdr:to>
      <xdr:col>5</xdr:col>
      <xdr:colOff>276225</xdr:colOff>
      <xdr:row>12</xdr:row>
      <xdr:rowOff>161925</xdr:rowOff>
    </xdr:to>
    <xdr:cxnSp macro="">
      <xdr:nvCxnSpPr>
        <xdr:cNvPr id="29" name="Přímá spojnice se šipkou 13"/>
        <xdr:cNvCxnSpPr/>
      </xdr:nvCxnSpPr>
      <xdr:spPr>
        <a:xfrm>
          <a:off x="50387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9</xdr:row>
      <xdr:rowOff>0</xdr:rowOff>
    </xdr:from>
    <xdr:to>
      <xdr:col>6</xdr:col>
      <xdr:colOff>276225</xdr:colOff>
      <xdr:row>12</xdr:row>
      <xdr:rowOff>161925</xdr:rowOff>
    </xdr:to>
    <xdr:cxnSp macro="">
      <xdr:nvCxnSpPr>
        <xdr:cNvPr id="30" name="Přímá spojnice se šipkou 14"/>
        <xdr:cNvCxnSpPr/>
      </xdr:nvCxnSpPr>
      <xdr:spPr>
        <a:xfrm>
          <a:off x="55530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9</xdr:row>
      <xdr:rowOff>0</xdr:rowOff>
    </xdr:from>
    <xdr:to>
      <xdr:col>7</xdr:col>
      <xdr:colOff>276225</xdr:colOff>
      <xdr:row>12</xdr:row>
      <xdr:rowOff>161925</xdr:rowOff>
    </xdr:to>
    <xdr:cxnSp macro="">
      <xdr:nvCxnSpPr>
        <xdr:cNvPr id="31" name="Přímá spojnice se šipkou 15"/>
        <xdr:cNvCxnSpPr/>
      </xdr:nvCxnSpPr>
      <xdr:spPr>
        <a:xfrm>
          <a:off x="60674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9</xdr:row>
      <xdr:rowOff>0</xdr:rowOff>
    </xdr:from>
    <xdr:to>
      <xdr:col>8</xdr:col>
      <xdr:colOff>276225</xdr:colOff>
      <xdr:row>12</xdr:row>
      <xdr:rowOff>161925</xdr:rowOff>
    </xdr:to>
    <xdr:cxnSp macro="">
      <xdr:nvCxnSpPr>
        <xdr:cNvPr id="32" name="Přímá spojnice se šipkou 16"/>
        <xdr:cNvCxnSpPr/>
      </xdr:nvCxnSpPr>
      <xdr:spPr>
        <a:xfrm>
          <a:off x="65817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9</xdr:row>
      <xdr:rowOff>0</xdr:rowOff>
    </xdr:from>
    <xdr:to>
      <xdr:col>9</xdr:col>
      <xdr:colOff>276225</xdr:colOff>
      <xdr:row>12</xdr:row>
      <xdr:rowOff>161925</xdr:rowOff>
    </xdr:to>
    <xdr:cxnSp macro="">
      <xdr:nvCxnSpPr>
        <xdr:cNvPr id="33" name="Přímá spojnice se šipkou 17"/>
        <xdr:cNvCxnSpPr/>
      </xdr:nvCxnSpPr>
      <xdr:spPr>
        <a:xfrm>
          <a:off x="70961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9</xdr:row>
      <xdr:rowOff>0</xdr:rowOff>
    </xdr:from>
    <xdr:to>
      <xdr:col>10</xdr:col>
      <xdr:colOff>276225</xdr:colOff>
      <xdr:row>12</xdr:row>
      <xdr:rowOff>161925</xdr:rowOff>
    </xdr:to>
    <xdr:cxnSp macro="">
      <xdr:nvCxnSpPr>
        <xdr:cNvPr id="34" name="Přímá spojnice se šipkou 18"/>
        <xdr:cNvCxnSpPr/>
      </xdr:nvCxnSpPr>
      <xdr:spPr>
        <a:xfrm>
          <a:off x="76104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9</xdr:row>
      <xdr:rowOff>0</xdr:rowOff>
    </xdr:from>
    <xdr:to>
      <xdr:col>11</xdr:col>
      <xdr:colOff>276225</xdr:colOff>
      <xdr:row>12</xdr:row>
      <xdr:rowOff>161925</xdr:rowOff>
    </xdr:to>
    <xdr:cxnSp macro="">
      <xdr:nvCxnSpPr>
        <xdr:cNvPr id="35" name="Přímá spojnice se šipkou 19"/>
        <xdr:cNvCxnSpPr/>
      </xdr:nvCxnSpPr>
      <xdr:spPr>
        <a:xfrm>
          <a:off x="812482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9</xdr:row>
      <xdr:rowOff>0</xdr:rowOff>
    </xdr:from>
    <xdr:to>
      <xdr:col>12</xdr:col>
      <xdr:colOff>276225</xdr:colOff>
      <xdr:row>12</xdr:row>
      <xdr:rowOff>161925</xdr:rowOff>
    </xdr:to>
    <xdr:cxnSp macro="">
      <xdr:nvCxnSpPr>
        <xdr:cNvPr id="36" name="Přímá spojnice se šipkou 20"/>
        <xdr:cNvCxnSpPr/>
      </xdr:nvCxnSpPr>
      <xdr:spPr>
        <a:xfrm>
          <a:off x="8639175" y="9420225"/>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9525</xdr:colOff>
      <xdr:row>15</xdr:row>
      <xdr:rowOff>161925</xdr:rowOff>
    </xdr:from>
    <xdr:to>
      <xdr:col>13</xdr:col>
      <xdr:colOff>304800</xdr:colOff>
      <xdr:row>15</xdr:row>
      <xdr:rowOff>161925</xdr:rowOff>
    </xdr:to>
    <xdr:cxnSp macro="">
      <xdr:nvCxnSpPr>
        <xdr:cNvPr id="37" name="Přímá spojnice se šipkou 36"/>
        <xdr:cNvCxnSpPr/>
      </xdr:nvCxnSpPr>
      <xdr:spPr>
        <a:xfrm flipH="1">
          <a:off x="8896350" y="1057275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17</xdr:row>
      <xdr:rowOff>161925</xdr:rowOff>
    </xdr:from>
    <xdr:to>
      <xdr:col>13</xdr:col>
      <xdr:colOff>304800</xdr:colOff>
      <xdr:row>17</xdr:row>
      <xdr:rowOff>161925</xdr:rowOff>
    </xdr:to>
    <xdr:cxnSp macro="">
      <xdr:nvCxnSpPr>
        <xdr:cNvPr id="38" name="Přímá spojnice se šipkou 37"/>
        <xdr:cNvCxnSpPr/>
      </xdr:nvCxnSpPr>
      <xdr:spPr>
        <a:xfrm flipH="1">
          <a:off x="8896350" y="1091565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16</xdr:row>
      <xdr:rowOff>161925</xdr:rowOff>
    </xdr:from>
    <xdr:to>
      <xdr:col>13</xdr:col>
      <xdr:colOff>304800</xdr:colOff>
      <xdr:row>16</xdr:row>
      <xdr:rowOff>161925</xdr:rowOff>
    </xdr:to>
    <xdr:cxnSp macro="">
      <xdr:nvCxnSpPr>
        <xdr:cNvPr id="42" name="Přímá spojnice se šipkou 41"/>
        <xdr:cNvCxnSpPr/>
      </xdr:nvCxnSpPr>
      <xdr:spPr>
        <a:xfrm flipH="1">
          <a:off x="8896350" y="3171825"/>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Documents\=%20Drive%20=\Mott%20MacDonald\Projects\2014_09%20MSK%20VR%20autobusy\Model%20MS%20Excel\2014_12_02%20Draft%20Final\MSK_zavazny_nastroj_2014-11-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S"/>
      <sheetName val="Informace"/>
      <sheetName val="NASTAVENI ZADAVATELE"/>
      <sheetName val="NABIDKA DOPRAVCE"/>
      <sheetName val="Technicke hodnoceni"/>
      <sheetName val="Financni hodnoceni"/>
      <sheetName val="Cenova nabidka CELKOVA"/>
      <sheetName val="Cenova nabidka PREPOCTENA"/>
      <sheetName val="Cenova nabidka NAFTA"/>
      <sheetName val="Cenova nabidka CNG"/>
      <sheetName val="Cenova nabidka JINY POHON"/>
      <sheetName val="Cenove indexy"/>
      <sheetName val="Skutecnost"/>
      <sheetName val="Vypocty indexu"/>
      <sheetName val="Beh smlouvy"/>
      <sheetName val="Pocty vozidel"/>
      <sheetName val="Vypocty NAFTA"/>
      <sheetName val="Vypocty CNG"/>
      <sheetName val="Vypocty JINY POHON"/>
      <sheetName val="Modelovane odlisnosti"/>
    </sheetNames>
    <sheetDataSet>
      <sheetData sheetId="0"/>
      <sheetData sheetId="1"/>
      <sheetData sheetId="2">
        <row r="6">
          <cell r="H6">
            <v>1</v>
          </cell>
        </row>
        <row r="8">
          <cell r="F8">
            <v>-0.05</v>
          </cell>
          <cell r="H8">
            <v>0.05</v>
          </cell>
        </row>
        <row r="10">
          <cell r="H10">
            <v>1751060</v>
          </cell>
        </row>
        <row r="17">
          <cell r="H17">
            <v>-0.1</v>
          </cell>
        </row>
        <row r="18">
          <cell r="H18">
            <v>26</v>
          </cell>
        </row>
      </sheetData>
      <sheetData sheetId="3">
        <row r="4">
          <cell r="I4">
            <v>30</v>
          </cell>
        </row>
      </sheetData>
      <sheetData sheetId="4"/>
      <sheetData sheetId="5"/>
      <sheetData sheetId="6"/>
      <sheetData sheetId="7"/>
      <sheetData sheetId="8">
        <row r="33">
          <cell r="L33">
            <v>677076.53333333344</v>
          </cell>
        </row>
      </sheetData>
      <sheetData sheetId="9"/>
      <sheetData sheetId="10"/>
      <sheetData sheetId="11"/>
      <sheetData sheetId="12">
        <row r="53">
          <cell r="G53">
            <v>0.5</v>
          </cell>
        </row>
      </sheetData>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76"/>
  <sheetViews>
    <sheetView showGridLines="0" workbookViewId="0">
      <selection activeCell="C7" sqref="C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0.140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128" t="s">
        <v>61</v>
      </c>
      <c r="C2" s="129"/>
      <c r="D2" s="129"/>
      <c r="E2" s="129"/>
      <c r="F2" s="129"/>
      <c r="G2" s="129"/>
      <c r="H2" s="129"/>
      <c r="I2" s="130"/>
    </row>
    <row r="3" spans="2:9">
      <c r="B3" s="131" t="s">
        <v>62</v>
      </c>
      <c r="C3" s="132" t="s">
        <v>63</v>
      </c>
      <c r="D3" s="133"/>
      <c r="E3" s="133"/>
      <c r="F3" s="133"/>
      <c r="G3" s="133"/>
      <c r="H3" s="133"/>
      <c r="I3" s="134"/>
    </row>
    <row r="4" spans="2:9">
      <c r="B4" s="135" t="s">
        <v>64</v>
      </c>
      <c r="C4" s="270">
        <v>304834</v>
      </c>
      <c r="D4" s="270"/>
      <c r="E4" s="136" t="s">
        <v>65</v>
      </c>
      <c r="F4" s="137" t="s">
        <v>66</v>
      </c>
      <c r="G4" s="138"/>
      <c r="H4" s="139" t="s">
        <v>67</v>
      </c>
      <c r="I4" s="140"/>
    </row>
    <row r="5" spans="2:9">
      <c r="B5" s="141" t="s">
        <v>68</v>
      </c>
      <c r="C5" s="271" t="s">
        <v>100</v>
      </c>
      <c r="D5" s="271"/>
      <c r="E5" s="271"/>
      <c r="F5" s="271"/>
      <c r="G5" s="142"/>
      <c r="H5" s="143" t="s">
        <v>69</v>
      </c>
      <c r="I5" s="144"/>
    </row>
    <row r="6" spans="2:9">
      <c r="B6" s="145" t="s">
        <v>70</v>
      </c>
      <c r="C6" s="272" t="s">
        <v>109</v>
      </c>
      <c r="D6" s="273"/>
      <c r="E6" s="273"/>
      <c r="F6" s="273"/>
      <c r="G6" s="273"/>
      <c r="H6" s="273"/>
      <c r="I6" s="274"/>
    </row>
    <row r="7" spans="2:9">
      <c r="B7" s="146" t="s">
        <v>71</v>
      </c>
      <c r="C7" s="147" t="s">
        <v>72</v>
      </c>
      <c r="D7" s="148" t="s">
        <v>73</v>
      </c>
      <c r="E7" s="147"/>
      <c r="F7" s="149" t="s">
        <v>72</v>
      </c>
      <c r="G7" s="275" t="s">
        <v>74</v>
      </c>
      <c r="H7" s="275"/>
      <c r="I7" s="150" t="s">
        <v>72</v>
      </c>
    </row>
    <row r="8" spans="2:9" s="32" customFormat="1">
      <c r="B8" s="151"/>
      <c r="C8" s="152"/>
      <c r="D8" s="276"/>
      <c r="E8" s="270"/>
      <c r="F8" s="153"/>
      <c r="G8" s="152"/>
      <c r="H8" s="152"/>
      <c r="I8" s="140"/>
    </row>
    <row r="9" spans="2:9" ht="13.5" thickBot="1">
      <c r="B9" s="154"/>
      <c r="C9" s="155"/>
      <c r="D9" s="268"/>
      <c r="E9" s="269"/>
      <c r="F9" s="156"/>
      <c r="G9" s="268"/>
      <c r="H9" s="269"/>
      <c r="I9" s="157"/>
    </row>
    <row r="10" spans="2:9">
      <c r="B10" s="265" t="s">
        <v>75</v>
      </c>
      <c r="C10" s="266"/>
      <c r="D10" s="266"/>
      <c r="E10" s="266"/>
      <c r="F10" s="266"/>
      <c r="G10" s="266"/>
      <c r="H10" s="266"/>
      <c r="I10" s="267"/>
    </row>
    <row r="11" spans="2:9">
      <c r="B11" s="146" t="s">
        <v>76</v>
      </c>
      <c r="C11" s="149"/>
      <c r="D11" s="148" t="s">
        <v>77</v>
      </c>
      <c r="E11" s="158"/>
      <c r="F11" s="158"/>
      <c r="G11" s="147"/>
      <c r="H11" s="147"/>
      <c r="I11" s="150"/>
    </row>
    <row r="12" spans="2:9">
      <c r="B12" s="151" t="s">
        <v>78</v>
      </c>
      <c r="C12" s="159"/>
      <c r="D12" s="160">
        <v>2010</v>
      </c>
      <c r="E12" s="152"/>
      <c r="F12" s="152"/>
      <c r="G12" s="139"/>
      <c r="H12" s="139"/>
      <c r="I12" s="161"/>
    </row>
    <row r="13" spans="2:9" ht="13.5" thickBot="1">
      <c r="B13" s="154"/>
      <c r="C13" s="162"/>
      <c r="D13" s="163"/>
      <c r="E13" s="164"/>
      <c r="F13" s="164"/>
      <c r="G13" s="165"/>
      <c r="H13" s="165"/>
      <c r="I13" s="166"/>
    </row>
    <row r="14" spans="2:9">
      <c r="B14" s="265" t="s">
        <v>79</v>
      </c>
      <c r="C14" s="266"/>
      <c r="D14" s="266"/>
      <c r="E14" s="266"/>
      <c r="F14" s="266"/>
      <c r="G14" s="266"/>
      <c r="H14" s="266"/>
      <c r="I14" s="267"/>
    </row>
    <row r="15" spans="2:9">
      <c r="B15" s="250"/>
      <c r="C15" s="251"/>
      <c r="D15" s="251"/>
      <c r="E15" s="251"/>
      <c r="F15" s="251"/>
      <c r="G15" s="251"/>
      <c r="H15" s="251"/>
      <c r="I15" s="252"/>
    </row>
    <row r="16" spans="2:9">
      <c r="B16" s="262" t="s">
        <v>80</v>
      </c>
      <c r="C16" s="263"/>
      <c r="D16" s="263"/>
      <c r="E16" s="263"/>
      <c r="F16" s="263"/>
      <c r="G16" s="263"/>
      <c r="H16" s="263"/>
      <c r="I16" s="264"/>
    </row>
    <row r="17" spans="2:9">
      <c r="B17" s="262" t="s">
        <v>101</v>
      </c>
      <c r="C17" s="263"/>
      <c r="D17" s="263"/>
      <c r="E17" s="263"/>
      <c r="F17" s="263"/>
      <c r="G17" s="263"/>
      <c r="H17" s="263"/>
      <c r="I17" s="264"/>
    </row>
    <row r="18" spans="2:9">
      <c r="B18" s="262" t="s">
        <v>102</v>
      </c>
      <c r="C18" s="263"/>
      <c r="D18" s="263"/>
      <c r="E18" s="263"/>
      <c r="F18" s="263"/>
      <c r="G18" s="263"/>
      <c r="H18" s="263"/>
      <c r="I18" s="264"/>
    </row>
    <row r="19" spans="2:9">
      <c r="B19" s="262" t="s">
        <v>81</v>
      </c>
      <c r="C19" s="263"/>
      <c r="D19" s="263"/>
      <c r="E19" s="263"/>
      <c r="F19" s="263"/>
      <c r="G19" s="263"/>
      <c r="H19" s="263"/>
      <c r="I19" s="264"/>
    </row>
    <row r="20" spans="2:9" ht="13.5" thickBot="1">
      <c r="B20" s="247"/>
      <c r="C20" s="248"/>
      <c r="D20" s="248"/>
      <c r="E20" s="248"/>
      <c r="F20" s="248"/>
      <c r="G20" s="248"/>
      <c r="H20" s="248"/>
      <c r="I20" s="249"/>
    </row>
    <row r="21" spans="2:9">
      <c r="B21" s="238" t="s">
        <v>82</v>
      </c>
      <c r="C21" s="239"/>
      <c r="D21" s="239"/>
      <c r="E21" s="239"/>
      <c r="F21" s="239"/>
      <c r="G21" s="239"/>
      <c r="H21" s="239"/>
      <c r="I21" s="240"/>
    </row>
    <row r="22" spans="2:9">
      <c r="B22" s="167" t="s">
        <v>83</v>
      </c>
      <c r="C22" s="168" t="s">
        <v>84</v>
      </c>
      <c r="D22" s="168"/>
      <c r="E22" s="168"/>
      <c r="F22" s="168"/>
      <c r="G22" s="259" t="s">
        <v>85</v>
      </c>
      <c r="H22" s="259"/>
      <c r="I22" s="169"/>
    </row>
    <row r="23" spans="2:9">
      <c r="B23" s="170"/>
      <c r="C23" s="260"/>
      <c r="D23" s="260"/>
      <c r="E23" s="260"/>
      <c r="F23" s="260"/>
      <c r="G23" s="261"/>
      <c r="H23" s="261"/>
      <c r="I23" s="171"/>
    </row>
    <row r="24" spans="2:9">
      <c r="B24" s="250"/>
      <c r="C24" s="251"/>
      <c r="D24" s="251"/>
      <c r="E24" s="251"/>
      <c r="F24" s="251"/>
      <c r="G24" s="251"/>
      <c r="H24" s="251"/>
      <c r="I24" s="252"/>
    </row>
    <row r="25" spans="2:9">
      <c r="B25" s="250"/>
      <c r="C25" s="251"/>
      <c r="D25" s="251"/>
      <c r="E25" s="251"/>
      <c r="F25" s="251"/>
      <c r="G25" s="251"/>
      <c r="H25" s="251"/>
      <c r="I25" s="252"/>
    </row>
    <row r="26" spans="2:9">
      <c r="B26" s="250"/>
      <c r="C26" s="251"/>
      <c r="D26" s="251"/>
      <c r="E26" s="251"/>
      <c r="F26" s="251"/>
      <c r="G26" s="251"/>
      <c r="H26" s="251"/>
      <c r="I26" s="252"/>
    </row>
    <row r="27" spans="2:9" ht="13.5" thickBot="1">
      <c r="B27" s="247"/>
      <c r="C27" s="248"/>
      <c r="D27" s="248"/>
      <c r="E27" s="248"/>
      <c r="F27" s="248"/>
      <c r="G27" s="248"/>
      <c r="H27" s="248"/>
      <c r="I27" s="249"/>
    </row>
    <row r="28" spans="2:9" ht="12.75" customHeight="1">
      <c r="B28" s="167" t="s">
        <v>86</v>
      </c>
      <c r="C28" s="258" t="s">
        <v>84</v>
      </c>
      <c r="D28" s="258"/>
      <c r="E28" s="258"/>
      <c r="F28" s="172" t="s">
        <v>85</v>
      </c>
      <c r="G28" s="259" t="s">
        <v>87</v>
      </c>
      <c r="H28" s="259"/>
      <c r="I28" s="169" t="s">
        <v>83</v>
      </c>
    </row>
    <row r="29" spans="2:9" s="176" customFormat="1">
      <c r="B29" s="173"/>
      <c r="C29" s="253"/>
      <c r="D29" s="253"/>
      <c r="E29" s="253"/>
      <c r="F29" s="174"/>
      <c r="G29" s="254"/>
      <c r="H29" s="254"/>
      <c r="I29" s="175"/>
    </row>
    <row r="30" spans="2:9" s="176" customFormat="1">
      <c r="B30" s="173"/>
      <c r="C30" s="253"/>
      <c r="D30" s="253"/>
      <c r="E30" s="253"/>
      <c r="F30" s="174"/>
      <c r="G30" s="254"/>
      <c r="H30" s="254"/>
      <c r="I30" s="175"/>
    </row>
    <row r="31" spans="2:9" s="176" customFormat="1">
      <c r="B31" s="173"/>
      <c r="C31" s="253"/>
      <c r="D31" s="253"/>
      <c r="E31" s="253"/>
      <c r="F31" s="174"/>
      <c r="G31" s="254"/>
      <c r="H31" s="254"/>
      <c r="I31" s="175"/>
    </row>
    <row r="32" spans="2:9" s="176" customFormat="1">
      <c r="B32" s="173"/>
      <c r="C32" s="253"/>
      <c r="D32" s="253"/>
      <c r="E32" s="253"/>
      <c r="F32" s="174"/>
      <c r="G32" s="254"/>
      <c r="H32" s="254"/>
      <c r="I32" s="175"/>
    </row>
    <row r="33" spans="2:9" s="176" customFormat="1">
      <c r="B33" s="173"/>
      <c r="C33" s="253"/>
      <c r="D33" s="253"/>
      <c r="E33" s="253"/>
      <c r="F33" s="174"/>
      <c r="G33" s="254"/>
      <c r="H33" s="254"/>
      <c r="I33" s="175"/>
    </row>
    <row r="34" spans="2:9" s="176" customFormat="1">
      <c r="B34" s="173"/>
      <c r="C34" s="253"/>
      <c r="D34" s="253"/>
      <c r="E34" s="253"/>
      <c r="F34" s="174"/>
      <c r="G34" s="254"/>
      <c r="H34" s="254"/>
      <c r="I34" s="175"/>
    </row>
    <row r="35" spans="2:9" s="176" customFormat="1">
      <c r="B35" s="173"/>
      <c r="C35" s="253"/>
      <c r="D35" s="253"/>
      <c r="E35" s="253"/>
      <c r="F35" s="174"/>
      <c r="G35" s="254"/>
      <c r="H35" s="254"/>
      <c r="I35" s="175"/>
    </row>
    <row r="36" spans="2:9" s="176" customFormat="1">
      <c r="B36" s="173"/>
      <c r="C36" s="253"/>
      <c r="D36" s="253"/>
      <c r="E36" s="253"/>
      <c r="F36" s="174"/>
      <c r="G36" s="254"/>
      <c r="H36" s="254"/>
      <c r="I36" s="175"/>
    </row>
    <row r="37" spans="2:9" s="176" customFormat="1">
      <c r="B37" s="173"/>
      <c r="C37" s="253"/>
      <c r="D37" s="253"/>
      <c r="E37" s="253"/>
      <c r="F37" s="174"/>
      <c r="G37" s="254"/>
      <c r="H37" s="254"/>
      <c r="I37" s="175"/>
    </row>
    <row r="38" spans="2:9" s="176" customFormat="1">
      <c r="B38" s="177"/>
      <c r="C38" s="178"/>
      <c r="D38" s="178"/>
      <c r="E38" s="178"/>
      <c r="F38" s="178"/>
      <c r="G38" s="178"/>
      <c r="H38" s="178"/>
      <c r="I38" s="179"/>
    </row>
    <row r="39" spans="2:9">
      <c r="B39" s="180" t="s">
        <v>88</v>
      </c>
      <c r="C39" s="181"/>
      <c r="D39" s="182"/>
      <c r="E39" s="182"/>
      <c r="F39" s="182"/>
      <c r="G39" s="182"/>
      <c r="H39" s="181"/>
      <c r="I39" s="183"/>
    </row>
    <row r="40" spans="2:9">
      <c r="B40" s="250" t="s">
        <v>89</v>
      </c>
      <c r="C40" s="251"/>
      <c r="D40" s="251"/>
      <c r="E40" s="251"/>
      <c r="F40" s="251"/>
      <c r="G40" s="251"/>
      <c r="H40" s="251"/>
      <c r="I40" s="252"/>
    </row>
    <row r="41" spans="2:9">
      <c r="B41" s="255"/>
      <c r="C41" s="256"/>
      <c r="D41" s="256"/>
      <c r="E41" s="256"/>
      <c r="F41" s="256"/>
      <c r="G41" s="256"/>
      <c r="H41" s="256"/>
      <c r="I41" s="257"/>
    </row>
    <row r="42" spans="2:9">
      <c r="B42" s="250" t="s">
        <v>90</v>
      </c>
      <c r="C42" s="251"/>
      <c r="D42" s="251"/>
      <c r="E42" s="251"/>
      <c r="F42" s="251"/>
      <c r="G42" s="251"/>
      <c r="H42" s="251"/>
      <c r="I42" s="252"/>
    </row>
    <row r="43" spans="2:9">
      <c r="B43" s="255"/>
      <c r="C43" s="256"/>
      <c r="D43" s="256"/>
      <c r="E43" s="256"/>
      <c r="F43" s="256"/>
      <c r="G43" s="256"/>
      <c r="H43" s="256"/>
      <c r="I43" s="257"/>
    </row>
    <row r="44" spans="2:9">
      <c r="B44" s="250" t="s">
        <v>91</v>
      </c>
      <c r="C44" s="251"/>
      <c r="D44" s="251"/>
      <c r="E44" s="251"/>
      <c r="F44" s="251"/>
      <c r="G44" s="251"/>
      <c r="H44" s="251"/>
      <c r="I44" s="252"/>
    </row>
    <row r="45" spans="2:9" ht="13.5" thickBot="1">
      <c r="B45" s="247"/>
      <c r="C45" s="248"/>
      <c r="D45" s="248"/>
      <c r="E45" s="248"/>
      <c r="F45" s="248"/>
      <c r="G45" s="248"/>
      <c r="H45" s="248"/>
      <c r="I45" s="249"/>
    </row>
    <row r="46" spans="2:9">
      <c r="B46" s="238" t="s">
        <v>92</v>
      </c>
      <c r="C46" s="239"/>
      <c r="D46" s="239"/>
      <c r="E46" s="239"/>
      <c r="F46" s="239"/>
      <c r="G46" s="239"/>
      <c r="H46" s="239"/>
      <c r="I46" s="240"/>
    </row>
    <row r="47" spans="2:9">
      <c r="B47" s="250"/>
      <c r="C47" s="251"/>
      <c r="D47" s="251"/>
      <c r="E47" s="251"/>
      <c r="F47" s="251"/>
      <c r="G47" s="251"/>
      <c r="H47" s="251"/>
      <c r="I47" s="252"/>
    </row>
    <row r="48" spans="2:9">
      <c r="B48" s="250"/>
      <c r="C48" s="251"/>
      <c r="D48" s="251"/>
      <c r="E48" s="251"/>
      <c r="F48" s="251"/>
      <c r="G48" s="251"/>
      <c r="H48" s="251"/>
      <c r="I48" s="252"/>
    </row>
    <row r="49" spans="2:9" ht="13.5" thickBot="1">
      <c r="B49" s="247"/>
      <c r="C49" s="248"/>
      <c r="D49" s="248"/>
      <c r="E49" s="248"/>
      <c r="F49" s="248"/>
      <c r="G49" s="248"/>
      <c r="H49" s="248"/>
      <c r="I49" s="249"/>
    </row>
    <row r="50" spans="2:9">
      <c r="B50" s="238" t="s">
        <v>93</v>
      </c>
      <c r="C50" s="239"/>
      <c r="D50" s="239"/>
      <c r="E50" s="239"/>
      <c r="F50" s="239"/>
      <c r="G50" s="239"/>
      <c r="H50" s="239"/>
      <c r="I50" s="240"/>
    </row>
    <row r="51" spans="2:9">
      <c r="B51" s="250"/>
      <c r="C51" s="251"/>
      <c r="D51" s="251"/>
      <c r="E51" s="251"/>
      <c r="F51" s="251"/>
      <c r="G51" s="251"/>
      <c r="H51" s="251"/>
      <c r="I51" s="252"/>
    </row>
    <row r="52" spans="2:9">
      <c r="B52" s="250"/>
      <c r="C52" s="251"/>
      <c r="D52" s="251"/>
      <c r="E52" s="251"/>
      <c r="F52" s="251"/>
      <c r="G52" s="251"/>
      <c r="H52" s="251"/>
      <c r="I52" s="252"/>
    </row>
    <row r="53" spans="2:9" ht="13.5" thickBot="1">
      <c r="B53" s="247"/>
      <c r="C53" s="248"/>
      <c r="D53" s="248"/>
      <c r="E53" s="248"/>
      <c r="F53" s="248"/>
      <c r="G53" s="248"/>
      <c r="H53" s="248"/>
      <c r="I53" s="249"/>
    </row>
    <row r="54" spans="2:9">
      <c r="B54" s="238" t="s">
        <v>94</v>
      </c>
      <c r="C54" s="239"/>
      <c r="D54" s="239"/>
      <c r="E54" s="239"/>
      <c r="F54" s="239"/>
      <c r="G54" s="239"/>
      <c r="H54" s="239"/>
      <c r="I54" s="240"/>
    </row>
    <row r="55" spans="2:9">
      <c r="B55" s="250"/>
      <c r="C55" s="251"/>
      <c r="D55" s="251"/>
      <c r="E55" s="251"/>
      <c r="F55" s="251"/>
      <c r="G55" s="251"/>
      <c r="H55" s="251"/>
      <c r="I55" s="252"/>
    </row>
    <row r="56" spans="2:9">
      <c r="B56" s="250"/>
      <c r="C56" s="251"/>
      <c r="D56" s="251"/>
      <c r="E56" s="251"/>
      <c r="F56" s="251"/>
      <c r="G56" s="251"/>
      <c r="H56" s="251"/>
      <c r="I56" s="252"/>
    </row>
    <row r="57" spans="2:9" ht="13.5" thickBot="1">
      <c r="B57" s="247"/>
      <c r="C57" s="248"/>
      <c r="D57" s="248"/>
      <c r="E57" s="248"/>
      <c r="F57" s="248"/>
      <c r="G57" s="248"/>
      <c r="H57" s="248"/>
      <c r="I57" s="249"/>
    </row>
    <row r="58" spans="2:9">
      <c r="B58" s="238" t="s">
        <v>95</v>
      </c>
      <c r="C58" s="239"/>
      <c r="D58" s="239"/>
      <c r="E58" s="239"/>
      <c r="F58" s="239"/>
      <c r="G58" s="239"/>
      <c r="H58" s="239"/>
      <c r="I58" s="240"/>
    </row>
    <row r="59" spans="2:9">
      <c r="B59" s="241" t="s">
        <v>96</v>
      </c>
      <c r="C59" s="242"/>
      <c r="D59" s="242"/>
      <c r="E59" s="242"/>
      <c r="F59" s="242"/>
      <c r="G59" s="242"/>
      <c r="H59" s="242"/>
      <c r="I59" s="243"/>
    </row>
    <row r="60" spans="2:9">
      <c r="B60" s="241" t="s">
        <v>97</v>
      </c>
      <c r="C60" s="242"/>
      <c r="D60" s="242"/>
      <c r="E60" s="242"/>
      <c r="F60" s="242"/>
      <c r="G60" s="242"/>
      <c r="H60" s="242"/>
      <c r="I60" s="243"/>
    </row>
    <row r="61" spans="2:9">
      <c r="B61" s="241" t="s">
        <v>98</v>
      </c>
      <c r="C61" s="242"/>
      <c r="D61" s="242"/>
      <c r="E61" s="242"/>
      <c r="F61" s="242"/>
      <c r="G61" s="242"/>
      <c r="H61" s="242"/>
      <c r="I61" s="243"/>
    </row>
    <row r="62" spans="2:9" ht="13.5" thickBot="1">
      <c r="B62" s="244" t="s">
        <v>99</v>
      </c>
      <c r="C62" s="245"/>
      <c r="D62" s="245"/>
      <c r="E62" s="245"/>
      <c r="F62" s="245"/>
      <c r="G62" s="245"/>
      <c r="H62" s="245"/>
      <c r="I62" s="246"/>
    </row>
    <row r="63" spans="2:9" ht="15">
      <c r="B63" s="184"/>
      <c r="C63" s="184"/>
      <c r="D63" s="184"/>
      <c r="E63" s="184"/>
      <c r="F63" s="184"/>
      <c r="G63" s="184"/>
      <c r="H63" s="184"/>
      <c r="I63" s="184"/>
    </row>
    <row r="64" spans="2:9"/>
    <row r="65"/>
    <row r="66"/>
    <row r="67"/>
    <row r="68"/>
    <row r="69"/>
    <row r="70"/>
    <row r="71"/>
    <row r="72"/>
    <row r="73"/>
    <row r="74"/>
    <row r="75"/>
    <row r="76"/>
  </sheetData>
  <sheetProtection password="EEFD" sheet="1" scenarios="1" formatRows="0"/>
  <mergeCells count="66">
    <mergeCell ref="D9:E9"/>
    <mergeCell ref="G9:H9"/>
    <mergeCell ref="C4:D4"/>
    <mergeCell ref="C5:F5"/>
    <mergeCell ref="C6:I6"/>
    <mergeCell ref="G7:H7"/>
    <mergeCell ref="D8:E8"/>
    <mergeCell ref="B19:I19"/>
    <mergeCell ref="B10:I10"/>
    <mergeCell ref="B14:I14"/>
    <mergeCell ref="B15:I15"/>
    <mergeCell ref="B16:I16"/>
    <mergeCell ref="B17:I17"/>
    <mergeCell ref="B18:I18"/>
    <mergeCell ref="B20:I20"/>
    <mergeCell ref="B21:I21"/>
    <mergeCell ref="G22:H22"/>
    <mergeCell ref="C23:F23"/>
    <mergeCell ref="G23:H23"/>
    <mergeCell ref="B24:I24"/>
    <mergeCell ref="B25:I25"/>
    <mergeCell ref="B26:I26"/>
    <mergeCell ref="B27:I27"/>
    <mergeCell ref="C28:E28"/>
    <mergeCell ref="G28:H28"/>
    <mergeCell ref="C29:E29"/>
    <mergeCell ref="G29:H29"/>
    <mergeCell ref="C30:E30"/>
    <mergeCell ref="G30:H30"/>
    <mergeCell ref="C31:E31"/>
    <mergeCell ref="G31:H31"/>
    <mergeCell ref="C32:E32"/>
    <mergeCell ref="G32:H32"/>
    <mergeCell ref="C33:E33"/>
    <mergeCell ref="G33:H33"/>
    <mergeCell ref="C34:E34"/>
    <mergeCell ref="G34:H34"/>
    <mergeCell ref="B45:I45"/>
    <mergeCell ref="C35:E35"/>
    <mergeCell ref="G35:H35"/>
    <mergeCell ref="C36:E36"/>
    <mergeCell ref="G36:H36"/>
    <mergeCell ref="C37:E37"/>
    <mergeCell ref="G37:H37"/>
    <mergeCell ref="B40:I40"/>
    <mergeCell ref="B41:I41"/>
    <mergeCell ref="B42:I42"/>
    <mergeCell ref="B43:I43"/>
    <mergeCell ref="B44:I44"/>
    <mergeCell ref="B57:I57"/>
    <mergeCell ref="B46:I46"/>
    <mergeCell ref="B47:I47"/>
    <mergeCell ref="B48:I48"/>
    <mergeCell ref="B49:I49"/>
    <mergeCell ref="B50:I50"/>
    <mergeCell ref="B51:I51"/>
    <mergeCell ref="B52:I52"/>
    <mergeCell ref="B53:I53"/>
    <mergeCell ref="B54:I54"/>
    <mergeCell ref="B55:I55"/>
    <mergeCell ref="B56:I56"/>
    <mergeCell ref="B58:I58"/>
    <mergeCell ref="B59:I59"/>
    <mergeCell ref="B60:I60"/>
    <mergeCell ref="B61:I61"/>
    <mergeCell ref="B62:I6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L30"/>
  <sheetViews>
    <sheetView zoomScaleNormal="100" workbookViewId="0"/>
  </sheetViews>
  <sheetFormatPr defaultColWidth="0" defaultRowHeight="12.75" zeroHeight="1"/>
  <cols>
    <col min="1" max="1" width="4.7109375" customWidth="1"/>
    <col min="2" max="8" width="9.140625" customWidth="1"/>
    <col min="9" max="9" width="4.7109375" customWidth="1"/>
    <col min="10" max="16384" width="9.140625" hidden="1"/>
  </cols>
  <sheetData>
    <row r="1" spans="1:12">
      <c r="A1" s="29"/>
      <c r="B1" s="29"/>
      <c r="C1" s="29"/>
      <c r="D1" s="29"/>
      <c r="E1" s="29"/>
      <c r="F1" s="29"/>
      <c r="G1" s="29"/>
      <c r="H1" s="29"/>
      <c r="I1" s="29"/>
    </row>
    <row r="2" spans="1:12">
      <c r="A2" s="29"/>
      <c r="B2" s="30" t="s">
        <v>120</v>
      </c>
      <c r="C2" s="29"/>
      <c r="D2" s="29"/>
      <c r="E2" s="29"/>
      <c r="F2" s="29"/>
      <c r="G2" s="29"/>
      <c r="H2" s="29"/>
      <c r="I2" s="29"/>
    </row>
    <row r="3" spans="1:12">
      <c r="A3" s="29"/>
      <c r="B3" s="31"/>
      <c r="C3" s="31"/>
      <c r="D3" s="29"/>
      <c r="E3" s="29"/>
      <c r="F3" s="29"/>
      <c r="G3" s="29"/>
      <c r="H3" s="212">
        <v>1</v>
      </c>
      <c r="I3" s="29"/>
      <c r="J3" s="29"/>
      <c r="K3" s="29"/>
      <c r="L3" s="29"/>
    </row>
    <row r="4" spans="1:12">
      <c r="A4" s="29"/>
      <c r="B4" s="31" t="s">
        <v>121</v>
      </c>
      <c r="C4" s="31"/>
      <c r="D4" s="29"/>
      <c r="E4" s="29"/>
      <c r="F4" s="29"/>
      <c r="G4" s="29"/>
      <c r="H4" s="236">
        <v>2016</v>
      </c>
      <c r="I4" s="29"/>
      <c r="J4" s="29"/>
      <c r="K4" s="29"/>
    </row>
    <row r="5" spans="1:12">
      <c r="A5" s="29"/>
      <c r="B5" s="29"/>
      <c r="C5" s="29"/>
      <c r="D5" s="29"/>
      <c r="E5" s="29"/>
      <c r="F5" s="29"/>
      <c r="G5" s="29"/>
      <c r="H5" s="29"/>
      <c r="I5" s="29"/>
    </row>
    <row r="6" spans="1:12">
      <c r="A6" s="29"/>
      <c r="B6" s="29" t="s">
        <v>105</v>
      </c>
      <c r="C6" s="29"/>
      <c r="D6" s="29"/>
      <c r="E6" s="29"/>
      <c r="F6" s="29"/>
      <c r="G6" s="29"/>
      <c r="H6" s="237">
        <v>2694453</v>
      </c>
      <c r="I6" s="29"/>
    </row>
    <row r="7" spans="1:12">
      <c r="A7" s="29"/>
      <c r="B7" s="29"/>
      <c r="C7" s="29"/>
      <c r="D7" s="29"/>
      <c r="E7" s="29"/>
      <c r="F7" s="29"/>
      <c r="G7" s="29"/>
      <c r="H7" s="29"/>
      <c r="I7" s="29"/>
    </row>
    <row r="8" spans="1:12">
      <c r="A8" s="29"/>
      <c r="B8" s="29" t="s">
        <v>104</v>
      </c>
      <c r="C8" s="29"/>
      <c r="D8" s="29"/>
      <c r="E8" s="29"/>
      <c r="F8" s="29"/>
      <c r="G8" s="29"/>
      <c r="H8" s="202"/>
      <c r="I8" s="29"/>
    </row>
    <row r="9" spans="1:12">
      <c r="A9" s="29"/>
      <c r="B9" s="29"/>
      <c r="C9" s="29"/>
      <c r="D9" s="29"/>
      <c r="E9" s="29"/>
      <c r="F9" s="29"/>
      <c r="G9" s="29"/>
      <c r="H9" s="29"/>
      <c r="I9" s="29"/>
    </row>
    <row r="10" spans="1:12">
      <c r="A10" s="69"/>
      <c r="B10" s="69"/>
      <c r="C10" s="69"/>
      <c r="D10" s="69"/>
      <c r="E10" s="69"/>
      <c r="F10" s="69"/>
      <c r="G10" s="69"/>
      <c r="H10" s="69"/>
      <c r="I10" s="69"/>
    </row>
    <row r="11" spans="1:12">
      <c r="A11" s="69"/>
      <c r="B11" s="70" t="s">
        <v>34</v>
      </c>
      <c r="C11" s="69"/>
      <c r="D11" s="69"/>
      <c r="E11" s="69"/>
      <c r="F11" s="69"/>
      <c r="G11" s="69"/>
      <c r="H11" s="69"/>
      <c r="I11" s="69"/>
    </row>
    <row r="12" spans="1:12">
      <c r="A12" s="69"/>
      <c r="B12" s="69"/>
      <c r="C12" s="69"/>
      <c r="D12" s="69"/>
      <c r="E12" s="69"/>
      <c r="F12" s="69"/>
      <c r="G12" s="69"/>
      <c r="H12" s="69"/>
      <c r="I12" s="69"/>
    </row>
    <row r="13" spans="1:12">
      <c r="A13" s="69"/>
      <c r="B13" s="69" t="s">
        <v>29</v>
      </c>
      <c r="C13" s="69"/>
      <c r="D13" s="69"/>
      <c r="E13" s="69"/>
      <c r="F13" s="69"/>
      <c r="G13" s="69"/>
      <c r="H13" s="236"/>
      <c r="I13" s="69"/>
    </row>
    <row r="14" spans="1:12">
      <c r="A14" s="69"/>
      <c r="B14" s="69"/>
      <c r="C14" s="69"/>
      <c r="D14" s="69"/>
      <c r="E14" s="69"/>
      <c r="F14" s="69"/>
      <c r="G14" s="69"/>
      <c r="H14" s="69"/>
      <c r="I14" s="69"/>
    </row>
    <row r="15" spans="1:12">
      <c r="A15" s="69"/>
      <c r="B15" s="69" t="s">
        <v>28</v>
      </c>
      <c r="C15" s="69"/>
      <c r="D15" s="69"/>
      <c r="E15" s="69"/>
      <c r="F15" s="69"/>
      <c r="G15" s="69"/>
      <c r="H15" s="33"/>
      <c r="I15" s="69"/>
    </row>
    <row r="16" spans="1:12">
      <c r="A16" s="69"/>
      <c r="B16" s="69"/>
      <c r="C16" s="69"/>
      <c r="D16" s="69"/>
      <c r="E16" s="69"/>
      <c r="F16" s="69"/>
      <c r="G16" s="69"/>
      <c r="H16" s="69"/>
      <c r="I16" s="69"/>
    </row>
    <row r="17" spans="1:9">
      <c r="A17" s="29"/>
      <c r="B17" s="29"/>
      <c r="C17" s="29"/>
      <c r="D17" s="29"/>
      <c r="E17" s="29"/>
      <c r="F17" s="29"/>
      <c r="G17" s="29"/>
      <c r="H17" s="29"/>
      <c r="I17" s="29"/>
    </row>
    <row r="18" spans="1:9" hidden="1">
      <c r="A18" s="29"/>
      <c r="B18" s="29"/>
      <c r="C18" s="29"/>
      <c r="D18" s="29"/>
      <c r="E18" s="29"/>
      <c r="F18" s="29"/>
      <c r="G18" s="29"/>
      <c r="H18" s="29"/>
      <c r="I18" s="29"/>
    </row>
    <row r="19" spans="1:9" hidden="1">
      <c r="A19" s="29"/>
      <c r="B19" s="29"/>
      <c r="C19" s="29"/>
      <c r="D19" s="29"/>
      <c r="E19" s="29"/>
      <c r="F19" s="29"/>
      <c r="G19" s="29"/>
      <c r="H19" s="29"/>
      <c r="I19" s="29"/>
    </row>
    <row r="20" spans="1:9" hidden="1">
      <c r="A20" s="29"/>
      <c r="B20" s="29"/>
      <c r="C20" s="29"/>
      <c r="D20" s="29"/>
      <c r="E20" s="29"/>
      <c r="F20" s="29"/>
      <c r="G20" s="29"/>
      <c r="H20" s="29"/>
      <c r="I20" s="29"/>
    </row>
    <row r="21" spans="1:9" hidden="1"/>
    <row r="22" spans="1:9" hidden="1"/>
    <row r="23" spans="1:9" hidden="1"/>
    <row r="24" spans="1:9" hidden="1"/>
    <row r="25" spans="1:9" hidden="1"/>
    <row r="26" spans="1:9" hidden="1"/>
    <row r="27" spans="1:9" hidden="1"/>
    <row r="28" spans="1:9" hidden="1"/>
    <row r="29" spans="1:9" hidden="1"/>
    <row r="30" spans="1:9" hidden="1"/>
  </sheetData>
  <sheetProtection password="EEFD" sheet="1" scenarios="1" formatRows="0"/>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D273"/>
  <sheetViews>
    <sheetView showGridLines="0" zoomScaleNormal="100" workbookViewId="0">
      <pane ySplit="6" topLeftCell="A29" activePane="bottomLeft" state="frozen"/>
      <selection pane="bottomLeft" activeCell="A29" sqref="A29"/>
    </sheetView>
  </sheetViews>
  <sheetFormatPr defaultColWidth="0" defaultRowHeight="12.75" zeroHeight="1" outlineLevelRow="1"/>
  <cols>
    <col min="1" max="1" width="4.7109375" customWidth="1"/>
    <col min="2" max="2" width="8.5703125" bestFit="1" customWidth="1"/>
    <col min="3" max="4" width="12.7109375" customWidth="1"/>
    <col min="5" max="8" width="10.7109375" customWidth="1"/>
    <col min="9" max="18" width="5.7109375" customWidth="1"/>
    <col min="19" max="19" width="4.7109375" customWidth="1"/>
    <col min="20" max="29" width="5" style="34" hidden="1" customWidth="1"/>
    <col min="30" max="30" width="4.7109375" hidden="1" customWidth="1"/>
    <col min="31" max="31" width="34.28515625" customWidth="1"/>
    <col min="32" max="32" width="15.85546875" customWidth="1"/>
    <col min="33" max="42" width="5.7109375" customWidth="1"/>
    <col min="43" max="43" width="4.7109375" customWidth="1"/>
    <col min="44" max="44" width="34.28515625" customWidth="1"/>
    <col min="45" max="45" width="15" bestFit="1" customWidth="1"/>
    <col min="46" max="55" width="5.7109375" customWidth="1"/>
    <col min="56" max="56" width="4.7109375" customWidth="1"/>
    <col min="57" max="16384" width="9.140625" hidden="1"/>
  </cols>
  <sheetData>
    <row r="1" spans="2:55"/>
    <row r="2" spans="2:55">
      <c r="B2" s="24" t="s">
        <v>50</v>
      </c>
      <c r="C2" s="24"/>
      <c r="AE2" s="24" t="s">
        <v>36</v>
      </c>
      <c r="AR2" s="24" t="s">
        <v>26</v>
      </c>
    </row>
    <row r="3" spans="2:55">
      <c r="B3" s="32" t="s">
        <v>14</v>
      </c>
      <c r="C3" s="32"/>
      <c r="AE3" s="32" t="s">
        <v>14</v>
      </c>
      <c r="AR3" s="32" t="s">
        <v>14</v>
      </c>
    </row>
    <row r="4" spans="2:55" ht="13.5" thickBot="1"/>
    <row r="5" spans="2:55" ht="18" customHeight="1">
      <c r="B5" s="277" t="s">
        <v>38</v>
      </c>
      <c r="C5" s="278"/>
      <c r="D5" s="279" t="s">
        <v>15</v>
      </c>
      <c r="E5" s="278"/>
      <c r="F5" s="278"/>
      <c r="G5" s="280" t="s">
        <v>7</v>
      </c>
      <c r="H5" s="280"/>
      <c r="I5" s="280" t="s">
        <v>33</v>
      </c>
      <c r="J5" s="280"/>
      <c r="K5" s="280"/>
      <c r="L5" s="280"/>
      <c r="M5" s="280"/>
      <c r="N5" s="280"/>
      <c r="O5" s="280"/>
      <c r="P5" s="280"/>
      <c r="Q5" s="280"/>
      <c r="R5" s="281"/>
      <c r="S5" s="45"/>
      <c r="T5" s="46"/>
      <c r="U5" s="46"/>
      <c r="V5" s="46"/>
      <c r="W5" s="46"/>
      <c r="X5" s="46"/>
      <c r="Y5" s="46"/>
      <c r="Z5" s="46"/>
      <c r="AA5" s="46"/>
      <c r="AB5" s="46"/>
      <c r="AC5" s="46"/>
      <c r="AD5" s="45"/>
      <c r="AE5" s="287" t="s">
        <v>13</v>
      </c>
      <c r="AF5" s="299" t="s">
        <v>17</v>
      </c>
      <c r="AG5" s="289" t="s">
        <v>33</v>
      </c>
      <c r="AH5" s="278"/>
      <c r="AI5" s="278"/>
      <c r="AJ5" s="278"/>
      <c r="AK5" s="278"/>
      <c r="AL5" s="278"/>
      <c r="AM5" s="278"/>
      <c r="AN5" s="278"/>
      <c r="AO5" s="278"/>
      <c r="AP5" s="290"/>
      <c r="AR5" s="287" t="s">
        <v>13</v>
      </c>
      <c r="AS5" s="299" t="s">
        <v>17</v>
      </c>
      <c r="AT5" s="289" t="s">
        <v>33</v>
      </c>
      <c r="AU5" s="278"/>
      <c r="AV5" s="278"/>
      <c r="AW5" s="278"/>
      <c r="AX5" s="278"/>
      <c r="AY5" s="278"/>
      <c r="AZ5" s="278"/>
      <c r="BA5" s="278"/>
      <c r="BB5" s="278"/>
      <c r="BC5" s="290"/>
    </row>
    <row r="6" spans="2:55" ht="26.25" thickBot="1">
      <c r="B6" s="96" t="s">
        <v>39</v>
      </c>
      <c r="C6" s="97" t="s">
        <v>40</v>
      </c>
      <c r="D6" s="20" t="s">
        <v>0</v>
      </c>
      <c r="E6" s="20" t="s">
        <v>1</v>
      </c>
      <c r="F6" s="20" t="s">
        <v>2</v>
      </c>
      <c r="G6" s="20" t="s">
        <v>3</v>
      </c>
      <c r="H6" s="20" t="s">
        <v>8</v>
      </c>
      <c r="I6" s="13">
        <f>VR</f>
        <v>1</v>
      </c>
      <c r="J6" s="13">
        <f>I6+1</f>
        <v>2</v>
      </c>
      <c r="K6" s="13">
        <f t="shared" ref="K6:R6" si="0">J6+1</f>
        <v>3</v>
      </c>
      <c r="L6" s="13">
        <f t="shared" si="0"/>
        <v>4</v>
      </c>
      <c r="M6" s="13">
        <f t="shared" si="0"/>
        <v>5</v>
      </c>
      <c r="N6" s="13">
        <f t="shared" si="0"/>
        <v>6</v>
      </c>
      <c r="O6" s="13">
        <f t="shared" si="0"/>
        <v>7</v>
      </c>
      <c r="P6" s="13">
        <f t="shared" si="0"/>
        <v>8</v>
      </c>
      <c r="Q6" s="13">
        <f t="shared" si="0"/>
        <v>9</v>
      </c>
      <c r="R6" s="14">
        <f t="shared" si="0"/>
        <v>10</v>
      </c>
      <c r="T6" s="36">
        <v>2015</v>
      </c>
      <c r="U6" s="36">
        <v>2016</v>
      </c>
      <c r="V6" s="36">
        <v>2017</v>
      </c>
      <c r="W6" s="36">
        <v>2018</v>
      </c>
      <c r="X6" s="36">
        <v>2019</v>
      </c>
      <c r="Y6" s="36">
        <v>2020</v>
      </c>
      <c r="Z6" s="36">
        <v>2021</v>
      </c>
      <c r="AA6" s="36">
        <v>2022</v>
      </c>
      <c r="AB6" s="36">
        <v>2023</v>
      </c>
      <c r="AC6" s="36">
        <v>2024</v>
      </c>
      <c r="AE6" s="288"/>
      <c r="AF6" s="300"/>
      <c r="AG6" s="42">
        <f>VR</f>
        <v>1</v>
      </c>
      <c r="AH6" s="43">
        <f>AG6+1</f>
        <v>2</v>
      </c>
      <c r="AI6" s="43">
        <f t="shared" ref="AI6:AP6" si="1">AH6+1</f>
        <v>3</v>
      </c>
      <c r="AJ6" s="43">
        <f t="shared" si="1"/>
        <v>4</v>
      </c>
      <c r="AK6" s="43">
        <f t="shared" si="1"/>
        <v>5</v>
      </c>
      <c r="AL6" s="43">
        <f t="shared" si="1"/>
        <v>6</v>
      </c>
      <c r="AM6" s="43">
        <f t="shared" si="1"/>
        <v>7</v>
      </c>
      <c r="AN6" s="43">
        <f t="shared" si="1"/>
        <v>8</v>
      </c>
      <c r="AO6" s="43">
        <f t="shared" si="1"/>
        <v>9</v>
      </c>
      <c r="AP6" s="44">
        <f t="shared" si="1"/>
        <v>10</v>
      </c>
      <c r="AR6" s="288"/>
      <c r="AS6" s="300"/>
      <c r="AT6" s="42">
        <f>VR</f>
        <v>1</v>
      </c>
      <c r="AU6" s="43">
        <f>AT6+1</f>
        <v>2</v>
      </c>
      <c r="AV6" s="43">
        <f t="shared" ref="AV6" si="2">AU6+1</f>
        <v>3</v>
      </c>
      <c r="AW6" s="43">
        <f t="shared" ref="AW6" si="3">AV6+1</f>
        <v>4</v>
      </c>
      <c r="AX6" s="43">
        <f t="shared" ref="AX6" si="4">AW6+1</f>
        <v>5</v>
      </c>
      <c r="AY6" s="43">
        <f t="shared" ref="AY6" si="5">AX6+1</f>
        <v>6</v>
      </c>
      <c r="AZ6" s="43">
        <f t="shared" ref="AZ6" si="6">AY6+1</f>
        <v>7</v>
      </c>
      <c r="BA6" s="43">
        <f t="shared" ref="BA6" si="7">AZ6+1</f>
        <v>8</v>
      </c>
      <c r="BB6" s="43">
        <f t="shared" ref="BB6" si="8">BA6+1</f>
        <v>9</v>
      </c>
      <c r="BC6" s="44">
        <f t="shared" ref="BC6" si="9">BB6+1</f>
        <v>10</v>
      </c>
    </row>
    <row r="7" spans="2:55" ht="13.5" hidden="1" outlineLevel="1" thickTop="1">
      <c r="B7" s="109"/>
      <c r="C7" s="110"/>
      <c r="D7" s="18" t="s">
        <v>48</v>
      </c>
      <c r="E7" s="18">
        <v>2004</v>
      </c>
      <c r="F7" s="18" t="s">
        <v>4</v>
      </c>
      <c r="G7" s="18" t="s">
        <v>6</v>
      </c>
      <c r="H7" s="18" t="s">
        <v>6</v>
      </c>
      <c r="I7" s="18" t="s">
        <v>6</v>
      </c>
      <c r="J7" s="18" t="s">
        <v>6</v>
      </c>
      <c r="K7" s="18" t="s">
        <v>6</v>
      </c>
      <c r="L7" s="18" t="s">
        <v>6</v>
      </c>
      <c r="M7" s="18" t="s">
        <v>6</v>
      </c>
      <c r="N7" s="18" t="s">
        <v>6</v>
      </c>
      <c r="O7" s="18" t="s">
        <v>6</v>
      </c>
      <c r="P7" s="18" t="s">
        <v>6</v>
      </c>
      <c r="Q7" s="18" t="s">
        <v>6</v>
      </c>
      <c r="R7" s="19" t="s">
        <v>6</v>
      </c>
      <c r="AE7" s="71"/>
      <c r="AF7" s="72"/>
      <c r="AG7" s="73"/>
      <c r="AH7" s="74"/>
      <c r="AI7" s="74"/>
      <c r="AJ7" s="74"/>
      <c r="AK7" s="74"/>
      <c r="AL7" s="74"/>
      <c r="AM7" s="74"/>
      <c r="AN7" s="74"/>
      <c r="AO7" s="74"/>
      <c r="AP7" s="75"/>
      <c r="AR7" s="71"/>
      <c r="AS7" s="72"/>
      <c r="AT7" s="73"/>
      <c r="AU7" s="74"/>
      <c r="AV7" s="74"/>
      <c r="AW7" s="74"/>
      <c r="AX7" s="74"/>
      <c r="AY7" s="74"/>
      <c r="AZ7" s="74"/>
      <c r="BA7" s="74"/>
      <c r="BB7" s="74"/>
      <c r="BC7" s="75"/>
    </row>
    <row r="8" spans="2:55" hidden="1" outlineLevel="1">
      <c r="B8" s="109"/>
      <c r="C8" s="110"/>
      <c r="D8" s="16" t="s">
        <v>49</v>
      </c>
      <c r="E8" s="16">
        <v>2005</v>
      </c>
      <c r="F8" s="16" t="s">
        <v>47</v>
      </c>
      <c r="G8" s="16" t="s">
        <v>5</v>
      </c>
      <c r="H8" s="16" t="s">
        <v>5</v>
      </c>
      <c r="I8" s="16" t="s">
        <v>5</v>
      </c>
      <c r="J8" s="16" t="s">
        <v>5</v>
      </c>
      <c r="K8" s="16" t="s">
        <v>5</v>
      </c>
      <c r="L8" s="16" t="s">
        <v>5</v>
      </c>
      <c r="M8" s="16" t="s">
        <v>5</v>
      </c>
      <c r="N8" s="16" t="s">
        <v>5</v>
      </c>
      <c r="O8" s="16" t="s">
        <v>5</v>
      </c>
      <c r="P8" s="16" t="s">
        <v>5</v>
      </c>
      <c r="Q8" s="16" t="s">
        <v>5</v>
      </c>
      <c r="R8" s="17" t="s">
        <v>5</v>
      </c>
      <c r="AE8" s="71"/>
      <c r="AF8" s="72"/>
      <c r="AG8" s="73"/>
      <c r="AH8" s="74"/>
      <c r="AI8" s="74"/>
      <c r="AJ8" s="74"/>
      <c r="AK8" s="74"/>
      <c r="AL8" s="74"/>
      <c r="AM8" s="74"/>
      <c r="AN8" s="74"/>
      <c r="AO8" s="74"/>
      <c r="AP8" s="75"/>
      <c r="AR8" s="71"/>
      <c r="AS8" s="72"/>
      <c r="AT8" s="73"/>
      <c r="AU8" s="74"/>
      <c r="AV8" s="74"/>
      <c r="AW8" s="74"/>
      <c r="AX8" s="74"/>
      <c r="AY8" s="74"/>
      <c r="AZ8" s="74"/>
      <c r="BA8" s="74"/>
      <c r="BB8" s="74"/>
      <c r="BC8" s="75"/>
    </row>
    <row r="9" spans="2:55" hidden="1" outlineLevel="1">
      <c r="B9" s="109"/>
      <c r="C9" s="110"/>
      <c r="D9" s="103"/>
      <c r="E9" s="16">
        <v>2006</v>
      </c>
      <c r="F9" s="16" t="s">
        <v>113</v>
      </c>
      <c r="G9" s="103"/>
      <c r="H9" s="103"/>
      <c r="I9" s="104"/>
      <c r="J9" s="104"/>
      <c r="K9" s="104"/>
      <c r="L9" s="104"/>
      <c r="M9" s="104"/>
      <c r="N9" s="104"/>
      <c r="O9" s="104"/>
      <c r="P9" s="104"/>
      <c r="Q9" s="104"/>
      <c r="R9" s="105"/>
      <c r="AE9" s="71"/>
      <c r="AF9" s="72"/>
      <c r="AG9" s="73"/>
      <c r="AH9" s="74"/>
      <c r="AI9" s="74"/>
      <c r="AJ9" s="74"/>
      <c r="AK9" s="74"/>
      <c r="AL9" s="74"/>
      <c r="AM9" s="74"/>
      <c r="AN9" s="74"/>
      <c r="AO9" s="74"/>
      <c r="AP9" s="75"/>
      <c r="AR9" s="71"/>
      <c r="AS9" s="72"/>
      <c r="AT9" s="73"/>
      <c r="AU9" s="74"/>
      <c r="AV9" s="74"/>
      <c r="AW9" s="74"/>
      <c r="AX9" s="74"/>
      <c r="AY9" s="74"/>
      <c r="AZ9" s="74"/>
      <c r="BA9" s="74"/>
      <c r="BB9" s="74"/>
      <c r="BC9" s="75"/>
    </row>
    <row r="10" spans="2:55" hidden="1" outlineLevel="1">
      <c r="B10" s="109"/>
      <c r="C10" s="110"/>
      <c r="D10" s="106"/>
      <c r="E10" s="16">
        <v>2007</v>
      </c>
      <c r="F10" s="106"/>
      <c r="G10" s="106"/>
      <c r="H10" s="106"/>
      <c r="I10" s="107"/>
      <c r="J10" s="107"/>
      <c r="K10" s="107"/>
      <c r="L10" s="107"/>
      <c r="M10" s="107"/>
      <c r="N10" s="107"/>
      <c r="O10" s="107"/>
      <c r="P10" s="107"/>
      <c r="Q10" s="107"/>
      <c r="R10" s="108"/>
      <c r="AE10" s="71"/>
      <c r="AF10" s="72"/>
      <c r="AG10" s="73"/>
      <c r="AH10" s="74"/>
      <c r="AI10" s="74"/>
      <c r="AJ10" s="74"/>
      <c r="AK10" s="74"/>
      <c r="AL10" s="74"/>
      <c r="AM10" s="74"/>
      <c r="AN10" s="74"/>
      <c r="AO10" s="74"/>
      <c r="AP10" s="75"/>
      <c r="AR10" s="71"/>
      <c r="AS10" s="72"/>
      <c r="AT10" s="73"/>
      <c r="AU10" s="74"/>
      <c r="AV10" s="74"/>
      <c r="AW10" s="74"/>
      <c r="AX10" s="74"/>
      <c r="AY10" s="74"/>
      <c r="AZ10" s="74"/>
      <c r="BA10" s="74"/>
      <c r="BB10" s="74"/>
      <c r="BC10" s="75"/>
    </row>
    <row r="11" spans="2:55" hidden="1" outlineLevel="1">
      <c r="B11" s="109"/>
      <c r="C11" s="110"/>
      <c r="D11" s="106"/>
      <c r="E11" s="16">
        <v>2008</v>
      </c>
      <c r="F11" s="106"/>
      <c r="G11" s="106"/>
      <c r="H11" s="106"/>
      <c r="I11" s="107"/>
      <c r="J11" s="107"/>
      <c r="K11" s="107"/>
      <c r="L11" s="107"/>
      <c r="M11" s="107"/>
      <c r="N11" s="107"/>
      <c r="O11" s="107"/>
      <c r="P11" s="107"/>
      <c r="Q11" s="107"/>
      <c r="R11" s="108"/>
      <c r="AE11" s="71"/>
      <c r="AF11" s="72"/>
      <c r="AG11" s="73"/>
      <c r="AH11" s="74"/>
      <c r="AI11" s="74"/>
      <c r="AJ11" s="74"/>
      <c r="AK11" s="74"/>
      <c r="AL11" s="74"/>
      <c r="AM11" s="74"/>
      <c r="AN11" s="74"/>
      <c r="AO11" s="74"/>
      <c r="AP11" s="75"/>
      <c r="AR11" s="71"/>
      <c r="AS11" s="72"/>
      <c r="AT11" s="73"/>
      <c r="AU11" s="74"/>
      <c r="AV11" s="74"/>
      <c r="AW11" s="74"/>
      <c r="AX11" s="74"/>
      <c r="AY11" s="74"/>
      <c r="AZ11" s="74"/>
      <c r="BA11" s="74"/>
      <c r="BB11" s="74"/>
      <c r="BC11" s="75"/>
    </row>
    <row r="12" spans="2:55" hidden="1" outlineLevel="1">
      <c r="B12" s="109"/>
      <c r="C12" s="110"/>
      <c r="D12" s="106"/>
      <c r="E12" s="16">
        <v>2009</v>
      </c>
      <c r="F12" s="106"/>
      <c r="G12" s="106"/>
      <c r="H12" s="106"/>
      <c r="I12" s="107"/>
      <c r="J12" s="107"/>
      <c r="K12" s="107"/>
      <c r="L12" s="107"/>
      <c r="M12" s="107"/>
      <c r="N12" s="107"/>
      <c r="O12" s="107"/>
      <c r="P12" s="107"/>
      <c r="Q12" s="107"/>
      <c r="R12" s="108"/>
      <c r="AE12" s="71"/>
      <c r="AF12" s="72"/>
      <c r="AG12" s="73"/>
      <c r="AH12" s="74"/>
      <c r="AI12" s="74"/>
      <c r="AJ12" s="74"/>
      <c r="AK12" s="74"/>
      <c r="AL12" s="74"/>
      <c r="AM12" s="74"/>
      <c r="AN12" s="74"/>
      <c r="AO12" s="74"/>
      <c r="AP12" s="75"/>
      <c r="AR12" s="71"/>
      <c r="AS12" s="72"/>
      <c r="AT12" s="73"/>
      <c r="AU12" s="74"/>
      <c r="AV12" s="74"/>
      <c r="AW12" s="74"/>
      <c r="AX12" s="74"/>
      <c r="AY12" s="74"/>
      <c r="AZ12" s="74"/>
      <c r="BA12" s="74"/>
      <c r="BB12" s="74"/>
      <c r="BC12" s="75"/>
    </row>
    <row r="13" spans="2:55" hidden="1" outlineLevel="1">
      <c r="B13" s="109"/>
      <c r="C13" s="110"/>
      <c r="D13" s="106"/>
      <c r="E13" s="16">
        <v>2010</v>
      </c>
      <c r="F13" s="106"/>
      <c r="G13" s="106"/>
      <c r="H13" s="106"/>
      <c r="I13" s="107"/>
      <c r="J13" s="107"/>
      <c r="K13" s="107"/>
      <c r="L13" s="107"/>
      <c r="M13" s="107"/>
      <c r="N13" s="107"/>
      <c r="O13" s="107"/>
      <c r="P13" s="107"/>
      <c r="Q13" s="107"/>
      <c r="R13" s="108"/>
      <c r="AE13" s="71"/>
      <c r="AF13" s="72"/>
      <c r="AG13" s="73"/>
      <c r="AH13" s="74"/>
      <c r="AI13" s="74"/>
      <c r="AJ13" s="74"/>
      <c r="AK13" s="74"/>
      <c r="AL13" s="74"/>
      <c r="AM13" s="74"/>
      <c r="AN13" s="74"/>
      <c r="AO13" s="74"/>
      <c r="AP13" s="75"/>
      <c r="AR13" s="71"/>
      <c r="AS13" s="72"/>
      <c r="AT13" s="73"/>
      <c r="AU13" s="74"/>
      <c r="AV13" s="74"/>
      <c r="AW13" s="74"/>
      <c r="AX13" s="74"/>
      <c r="AY13" s="74"/>
      <c r="AZ13" s="74"/>
      <c r="BA13" s="74"/>
      <c r="BB13" s="74"/>
      <c r="BC13" s="75"/>
    </row>
    <row r="14" spans="2:55" hidden="1" outlineLevel="1">
      <c r="B14" s="109"/>
      <c r="C14" s="110"/>
      <c r="D14" s="106"/>
      <c r="E14" s="16">
        <v>2011</v>
      </c>
      <c r="F14" s="106"/>
      <c r="G14" s="106"/>
      <c r="H14" s="106"/>
      <c r="I14" s="107"/>
      <c r="J14" s="107"/>
      <c r="K14" s="107"/>
      <c r="L14" s="107"/>
      <c r="M14" s="107"/>
      <c r="N14" s="107"/>
      <c r="O14" s="107"/>
      <c r="P14" s="107"/>
      <c r="Q14" s="107"/>
      <c r="R14" s="108"/>
      <c r="AE14" s="71"/>
      <c r="AF14" s="72"/>
      <c r="AG14" s="73"/>
      <c r="AH14" s="74"/>
      <c r="AI14" s="74"/>
      <c r="AJ14" s="74"/>
      <c r="AK14" s="74"/>
      <c r="AL14" s="74"/>
      <c r="AM14" s="74"/>
      <c r="AN14" s="74"/>
      <c r="AO14" s="74"/>
      <c r="AP14" s="75"/>
      <c r="AR14" s="71"/>
      <c r="AS14" s="72"/>
      <c r="AT14" s="73"/>
      <c r="AU14" s="74"/>
      <c r="AV14" s="74"/>
      <c r="AW14" s="74"/>
      <c r="AX14" s="74"/>
      <c r="AY14" s="74"/>
      <c r="AZ14" s="74"/>
      <c r="BA14" s="74"/>
      <c r="BB14" s="74"/>
      <c r="BC14" s="75"/>
    </row>
    <row r="15" spans="2:55" hidden="1" outlineLevel="1">
      <c r="B15" s="109"/>
      <c r="C15" s="110"/>
      <c r="D15" s="106"/>
      <c r="E15" s="16">
        <v>2012</v>
      </c>
      <c r="F15" s="106"/>
      <c r="G15" s="106"/>
      <c r="H15" s="106"/>
      <c r="I15" s="107"/>
      <c r="J15" s="107"/>
      <c r="K15" s="107"/>
      <c r="L15" s="107"/>
      <c r="M15" s="107"/>
      <c r="N15" s="107"/>
      <c r="O15" s="107"/>
      <c r="P15" s="107"/>
      <c r="Q15" s="107"/>
      <c r="R15" s="108"/>
      <c r="AE15" s="71"/>
      <c r="AF15" s="72"/>
      <c r="AG15" s="73"/>
      <c r="AH15" s="74"/>
      <c r="AI15" s="74"/>
      <c r="AJ15" s="74"/>
      <c r="AK15" s="74"/>
      <c r="AL15" s="74"/>
      <c r="AM15" s="74"/>
      <c r="AN15" s="74"/>
      <c r="AO15" s="74"/>
      <c r="AP15" s="75"/>
      <c r="AR15" s="71"/>
      <c r="AS15" s="72"/>
      <c r="AT15" s="73"/>
      <c r="AU15" s="74"/>
      <c r="AV15" s="74"/>
      <c r="AW15" s="74"/>
      <c r="AX15" s="74"/>
      <c r="AY15" s="74"/>
      <c r="AZ15" s="74"/>
      <c r="BA15" s="74"/>
      <c r="BB15" s="74"/>
      <c r="BC15" s="75"/>
    </row>
    <row r="16" spans="2:55" hidden="1" outlineLevel="1">
      <c r="B16" s="109"/>
      <c r="C16" s="110"/>
      <c r="D16" s="106"/>
      <c r="E16" s="16">
        <v>2013</v>
      </c>
      <c r="F16" s="106"/>
      <c r="G16" s="106"/>
      <c r="H16" s="106"/>
      <c r="I16" s="107"/>
      <c r="J16" s="107"/>
      <c r="K16" s="107"/>
      <c r="L16" s="107"/>
      <c r="M16" s="107"/>
      <c r="N16" s="107"/>
      <c r="O16" s="107"/>
      <c r="P16" s="107"/>
      <c r="Q16" s="107"/>
      <c r="R16" s="108"/>
      <c r="AE16" s="71"/>
      <c r="AF16" s="72"/>
      <c r="AG16" s="73"/>
      <c r="AH16" s="74"/>
      <c r="AI16" s="74"/>
      <c r="AJ16" s="74"/>
      <c r="AK16" s="74"/>
      <c r="AL16" s="74"/>
      <c r="AM16" s="74"/>
      <c r="AN16" s="74"/>
      <c r="AO16" s="74"/>
      <c r="AP16" s="75"/>
      <c r="AR16" s="71"/>
      <c r="AS16" s="72"/>
      <c r="AT16" s="73"/>
      <c r="AU16" s="74"/>
      <c r="AV16" s="74"/>
      <c r="AW16" s="74"/>
      <c r="AX16" s="74"/>
      <c r="AY16" s="74"/>
      <c r="AZ16" s="74"/>
      <c r="BA16" s="74"/>
      <c r="BB16" s="74"/>
      <c r="BC16" s="75"/>
    </row>
    <row r="17" spans="2:55" hidden="1" outlineLevel="1">
      <c r="B17" s="109"/>
      <c r="C17" s="110"/>
      <c r="D17" s="106"/>
      <c r="E17" s="16">
        <v>2014</v>
      </c>
      <c r="F17" s="106"/>
      <c r="G17" s="106"/>
      <c r="H17" s="106"/>
      <c r="I17" s="107"/>
      <c r="J17" s="107"/>
      <c r="K17" s="107"/>
      <c r="L17" s="107"/>
      <c r="M17" s="107"/>
      <c r="N17" s="107"/>
      <c r="O17" s="107"/>
      <c r="P17" s="107"/>
      <c r="Q17" s="107"/>
      <c r="R17" s="108"/>
      <c r="AE17" s="71"/>
      <c r="AF17" s="72"/>
      <c r="AG17" s="73"/>
      <c r="AH17" s="74"/>
      <c r="AI17" s="74"/>
      <c r="AJ17" s="74"/>
      <c r="AK17" s="74"/>
      <c r="AL17" s="74"/>
      <c r="AM17" s="74"/>
      <c r="AN17" s="74"/>
      <c r="AO17" s="74"/>
      <c r="AP17" s="75"/>
      <c r="AR17" s="71"/>
      <c r="AS17" s="72"/>
      <c r="AT17" s="73"/>
      <c r="AU17" s="74"/>
      <c r="AV17" s="74"/>
      <c r="AW17" s="74"/>
      <c r="AX17" s="74"/>
      <c r="AY17" s="74"/>
      <c r="AZ17" s="74"/>
      <c r="BA17" s="74"/>
      <c r="BB17" s="74"/>
      <c r="BC17" s="75"/>
    </row>
    <row r="18" spans="2:55" hidden="1" outlineLevel="1">
      <c r="B18" s="109"/>
      <c r="C18" s="110"/>
      <c r="D18" s="106"/>
      <c r="E18" s="16">
        <v>2015</v>
      </c>
      <c r="F18" s="106"/>
      <c r="G18" s="106"/>
      <c r="H18" s="106"/>
      <c r="I18" s="107"/>
      <c r="J18" s="107"/>
      <c r="K18" s="107"/>
      <c r="L18" s="107"/>
      <c r="M18" s="107"/>
      <c r="N18" s="107"/>
      <c r="O18" s="107"/>
      <c r="P18" s="107"/>
      <c r="Q18" s="107"/>
      <c r="R18" s="108"/>
      <c r="AE18" s="71"/>
      <c r="AF18" s="72"/>
      <c r="AG18" s="73"/>
      <c r="AH18" s="74"/>
      <c r="AI18" s="74"/>
      <c r="AJ18" s="74"/>
      <c r="AK18" s="74"/>
      <c r="AL18" s="74"/>
      <c r="AM18" s="74"/>
      <c r="AN18" s="74"/>
      <c r="AO18" s="74"/>
      <c r="AP18" s="75"/>
      <c r="AR18" s="71"/>
      <c r="AS18" s="72"/>
      <c r="AT18" s="73"/>
      <c r="AU18" s="74"/>
      <c r="AV18" s="74"/>
      <c r="AW18" s="74"/>
      <c r="AX18" s="74"/>
      <c r="AY18" s="74"/>
      <c r="AZ18" s="74"/>
      <c r="BA18" s="74"/>
      <c r="BB18" s="74"/>
      <c r="BC18" s="75"/>
    </row>
    <row r="19" spans="2:55" hidden="1" outlineLevel="1">
      <c r="B19" s="109"/>
      <c r="C19" s="110"/>
      <c r="D19" s="106"/>
      <c r="E19" s="16">
        <v>2016</v>
      </c>
      <c r="F19" s="106"/>
      <c r="G19" s="106"/>
      <c r="H19" s="106"/>
      <c r="I19" s="107"/>
      <c r="J19" s="107"/>
      <c r="K19" s="107"/>
      <c r="L19" s="107"/>
      <c r="M19" s="107"/>
      <c r="N19" s="107"/>
      <c r="O19" s="107"/>
      <c r="P19" s="107"/>
      <c r="Q19" s="107"/>
      <c r="R19" s="108"/>
      <c r="AE19" s="71"/>
      <c r="AF19" s="72"/>
      <c r="AG19" s="73"/>
      <c r="AH19" s="74"/>
      <c r="AI19" s="74"/>
      <c r="AJ19" s="74"/>
      <c r="AK19" s="74"/>
      <c r="AL19" s="74"/>
      <c r="AM19" s="74"/>
      <c r="AN19" s="74"/>
      <c r="AO19" s="74"/>
      <c r="AP19" s="75"/>
      <c r="AR19" s="71"/>
      <c r="AS19" s="72"/>
      <c r="AT19" s="73"/>
      <c r="AU19" s="74"/>
      <c r="AV19" s="74"/>
      <c r="AW19" s="74"/>
      <c r="AX19" s="74"/>
      <c r="AY19" s="74"/>
      <c r="AZ19" s="74"/>
      <c r="BA19" s="74"/>
      <c r="BB19" s="74"/>
      <c r="BC19" s="75"/>
    </row>
    <row r="20" spans="2:55" hidden="1" outlineLevel="1">
      <c r="B20" s="109"/>
      <c r="C20" s="110"/>
      <c r="D20" s="106"/>
      <c r="E20" s="16">
        <v>2017</v>
      </c>
      <c r="F20" s="106"/>
      <c r="G20" s="106"/>
      <c r="H20" s="106"/>
      <c r="I20" s="107"/>
      <c r="J20" s="107"/>
      <c r="K20" s="107"/>
      <c r="L20" s="107"/>
      <c r="M20" s="107"/>
      <c r="N20" s="107"/>
      <c r="O20" s="107"/>
      <c r="P20" s="107"/>
      <c r="Q20" s="107"/>
      <c r="R20" s="108"/>
      <c r="AE20" s="71"/>
      <c r="AF20" s="72"/>
      <c r="AG20" s="73"/>
      <c r="AH20" s="74"/>
      <c r="AI20" s="74"/>
      <c r="AJ20" s="74"/>
      <c r="AK20" s="74"/>
      <c r="AL20" s="74"/>
      <c r="AM20" s="74"/>
      <c r="AN20" s="74"/>
      <c r="AO20" s="74"/>
      <c r="AP20" s="75"/>
      <c r="AR20" s="71"/>
      <c r="AS20" s="72"/>
      <c r="AT20" s="73"/>
      <c r="AU20" s="74"/>
      <c r="AV20" s="74"/>
      <c r="AW20" s="74"/>
      <c r="AX20" s="74"/>
      <c r="AY20" s="74"/>
      <c r="AZ20" s="74"/>
      <c r="BA20" s="74"/>
      <c r="BB20" s="74"/>
      <c r="BC20" s="75"/>
    </row>
    <row r="21" spans="2:55" hidden="1" outlineLevel="1">
      <c r="B21" s="109"/>
      <c r="C21" s="110"/>
      <c r="D21" s="106"/>
      <c r="E21" s="16">
        <v>2018</v>
      </c>
      <c r="F21" s="106"/>
      <c r="G21" s="106"/>
      <c r="H21" s="106"/>
      <c r="I21" s="107"/>
      <c r="J21" s="107"/>
      <c r="K21" s="107"/>
      <c r="L21" s="107"/>
      <c r="M21" s="107"/>
      <c r="N21" s="107"/>
      <c r="O21" s="107"/>
      <c r="P21" s="107"/>
      <c r="Q21" s="107"/>
      <c r="R21" s="108"/>
      <c r="AE21" s="71"/>
      <c r="AF21" s="72"/>
      <c r="AG21" s="73"/>
      <c r="AH21" s="74"/>
      <c r="AI21" s="74"/>
      <c r="AJ21" s="74"/>
      <c r="AK21" s="74"/>
      <c r="AL21" s="74"/>
      <c r="AM21" s="74"/>
      <c r="AN21" s="74"/>
      <c r="AO21" s="74"/>
      <c r="AP21" s="75"/>
      <c r="AR21" s="71"/>
      <c r="AS21" s="72"/>
      <c r="AT21" s="73"/>
      <c r="AU21" s="74"/>
      <c r="AV21" s="74"/>
      <c r="AW21" s="74"/>
      <c r="AX21" s="74"/>
      <c r="AY21" s="74"/>
      <c r="AZ21" s="74"/>
      <c r="BA21" s="74"/>
      <c r="BB21" s="74"/>
      <c r="BC21" s="75"/>
    </row>
    <row r="22" spans="2:55" hidden="1" outlineLevel="1">
      <c r="B22" s="109"/>
      <c r="C22" s="110"/>
      <c r="D22" s="106"/>
      <c r="E22" s="16">
        <v>2019</v>
      </c>
      <c r="F22" s="106"/>
      <c r="G22" s="106"/>
      <c r="H22" s="106"/>
      <c r="I22" s="107"/>
      <c r="J22" s="107"/>
      <c r="K22" s="107"/>
      <c r="L22" s="107"/>
      <c r="M22" s="107"/>
      <c r="N22" s="107"/>
      <c r="O22" s="107"/>
      <c r="P22" s="107"/>
      <c r="Q22" s="107"/>
      <c r="R22" s="108"/>
      <c r="AE22" s="71"/>
      <c r="AF22" s="72"/>
      <c r="AG22" s="73"/>
      <c r="AH22" s="74"/>
      <c r="AI22" s="74"/>
      <c r="AJ22" s="74"/>
      <c r="AK22" s="74"/>
      <c r="AL22" s="74"/>
      <c r="AM22" s="74"/>
      <c r="AN22" s="74"/>
      <c r="AO22" s="74"/>
      <c r="AP22" s="75"/>
      <c r="AR22" s="71"/>
      <c r="AS22" s="72"/>
      <c r="AT22" s="73"/>
      <c r="AU22" s="74"/>
      <c r="AV22" s="74"/>
      <c r="AW22" s="74"/>
      <c r="AX22" s="74"/>
      <c r="AY22" s="74"/>
      <c r="AZ22" s="74"/>
      <c r="BA22" s="74"/>
      <c r="BB22" s="74"/>
      <c r="BC22" s="75"/>
    </row>
    <row r="23" spans="2:55" hidden="1" outlineLevel="1">
      <c r="B23" s="109"/>
      <c r="C23" s="110"/>
      <c r="D23" s="106"/>
      <c r="E23" s="16">
        <v>2020</v>
      </c>
      <c r="F23" s="106"/>
      <c r="G23" s="106"/>
      <c r="H23" s="106"/>
      <c r="I23" s="107"/>
      <c r="J23" s="107"/>
      <c r="K23" s="107"/>
      <c r="L23" s="107"/>
      <c r="M23" s="107"/>
      <c r="N23" s="107"/>
      <c r="O23" s="107"/>
      <c r="P23" s="107"/>
      <c r="Q23" s="107"/>
      <c r="R23" s="108"/>
      <c r="AE23" s="71"/>
      <c r="AF23" s="72"/>
      <c r="AG23" s="73"/>
      <c r="AH23" s="74"/>
      <c r="AI23" s="74"/>
      <c r="AJ23" s="74"/>
      <c r="AK23" s="74"/>
      <c r="AL23" s="74"/>
      <c r="AM23" s="74"/>
      <c r="AN23" s="74"/>
      <c r="AO23" s="74"/>
      <c r="AP23" s="75"/>
      <c r="AR23" s="71"/>
      <c r="AS23" s="72"/>
      <c r="AT23" s="73"/>
      <c r="AU23" s="74"/>
      <c r="AV23" s="74"/>
      <c r="AW23" s="74"/>
      <c r="AX23" s="74"/>
      <c r="AY23" s="74"/>
      <c r="AZ23" s="74"/>
      <c r="BA23" s="74"/>
      <c r="BB23" s="74"/>
      <c r="BC23" s="75"/>
    </row>
    <row r="24" spans="2:55" hidden="1" outlineLevel="1">
      <c r="B24" s="109"/>
      <c r="C24" s="110"/>
      <c r="D24" s="106"/>
      <c r="E24" s="16">
        <v>2021</v>
      </c>
      <c r="F24" s="106"/>
      <c r="G24" s="106"/>
      <c r="H24" s="106"/>
      <c r="I24" s="107"/>
      <c r="J24" s="107"/>
      <c r="K24" s="107"/>
      <c r="L24" s="107"/>
      <c r="M24" s="107"/>
      <c r="N24" s="107"/>
      <c r="O24" s="107"/>
      <c r="P24" s="107"/>
      <c r="Q24" s="107"/>
      <c r="R24" s="108"/>
      <c r="AE24" s="71"/>
      <c r="AF24" s="72"/>
      <c r="AG24" s="73"/>
      <c r="AH24" s="74"/>
      <c r="AI24" s="74"/>
      <c r="AJ24" s="74"/>
      <c r="AK24" s="74"/>
      <c r="AL24" s="74"/>
      <c r="AM24" s="74"/>
      <c r="AN24" s="74"/>
      <c r="AO24" s="74"/>
      <c r="AP24" s="75"/>
      <c r="AR24" s="71"/>
      <c r="AS24" s="72"/>
      <c r="AT24" s="73"/>
      <c r="AU24" s="74"/>
      <c r="AV24" s="74"/>
      <c r="AW24" s="74"/>
      <c r="AX24" s="74"/>
      <c r="AY24" s="74"/>
      <c r="AZ24" s="74"/>
      <c r="BA24" s="74"/>
      <c r="BB24" s="74"/>
      <c r="BC24" s="75"/>
    </row>
    <row r="25" spans="2:55" hidden="1" outlineLevel="1">
      <c r="B25" s="109"/>
      <c r="C25" s="110"/>
      <c r="D25" s="106"/>
      <c r="E25" s="16">
        <v>2022</v>
      </c>
      <c r="F25" s="106"/>
      <c r="G25" s="106"/>
      <c r="H25" s="106"/>
      <c r="I25" s="107"/>
      <c r="J25" s="107"/>
      <c r="K25" s="107"/>
      <c r="L25" s="107"/>
      <c r="M25" s="107"/>
      <c r="N25" s="107"/>
      <c r="O25" s="107"/>
      <c r="P25" s="107"/>
      <c r="Q25" s="107"/>
      <c r="R25" s="108"/>
      <c r="AE25" s="71"/>
      <c r="AF25" s="72"/>
      <c r="AG25" s="73"/>
      <c r="AH25" s="74"/>
      <c r="AI25" s="74"/>
      <c r="AJ25" s="74"/>
      <c r="AK25" s="74"/>
      <c r="AL25" s="74"/>
      <c r="AM25" s="74"/>
      <c r="AN25" s="74"/>
      <c r="AO25" s="74"/>
      <c r="AP25" s="75"/>
      <c r="AR25" s="71"/>
      <c r="AS25" s="72"/>
      <c r="AT25" s="73"/>
      <c r="AU25" s="74"/>
      <c r="AV25" s="74"/>
      <c r="AW25" s="74"/>
      <c r="AX25" s="74"/>
      <c r="AY25" s="74"/>
      <c r="AZ25" s="74"/>
      <c r="BA25" s="74"/>
      <c r="BB25" s="74"/>
      <c r="BC25" s="75"/>
    </row>
    <row r="26" spans="2:55" hidden="1" outlineLevel="1">
      <c r="B26" s="109"/>
      <c r="C26" s="110"/>
      <c r="D26" s="106"/>
      <c r="E26" s="16">
        <v>2023</v>
      </c>
      <c r="F26" s="106"/>
      <c r="G26" s="106"/>
      <c r="H26" s="106"/>
      <c r="I26" s="107"/>
      <c r="J26" s="107"/>
      <c r="K26" s="107"/>
      <c r="L26" s="107"/>
      <c r="M26" s="107"/>
      <c r="N26" s="107"/>
      <c r="O26" s="107"/>
      <c r="P26" s="107"/>
      <c r="Q26" s="107"/>
      <c r="R26" s="108"/>
      <c r="AE26" s="71"/>
      <c r="AF26" s="72"/>
      <c r="AG26" s="73"/>
      <c r="AH26" s="74"/>
      <c r="AI26" s="74"/>
      <c r="AJ26" s="74"/>
      <c r="AK26" s="74"/>
      <c r="AL26" s="74"/>
      <c r="AM26" s="74"/>
      <c r="AN26" s="74"/>
      <c r="AO26" s="74"/>
      <c r="AP26" s="75"/>
      <c r="AR26" s="71"/>
      <c r="AS26" s="72"/>
      <c r="AT26" s="73"/>
      <c r="AU26" s="74"/>
      <c r="AV26" s="74"/>
      <c r="AW26" s="74"/>
      <c r="AX26" s="74"/>
      <c r="AY26" s="74"/>
      <c r="AZ26" s="74"/>
      <c r="BA26" s="74"/>
      <c r="BB26" s="74"/>
      <c r="BC26" s="75"/>
    </row>
    <row r="27" spans="2:55" hidden="1" outlineLevel="1">
      <c r="B27" s="109"/>
      <c r="C27" s="110"/>
      <c r="D27" s="106"/>
      <c r="E27" s="16">
        <v>2024</v>
      </c>
      <c r="F27" s="106"/>
      <c r="G27" s="106"/>
      <c r="H27" s="106"/>
      <c r="I27" s="107"/>
      <c r="J27" s="107"/>
      <c r="K27" s="107"/>
      <c r="L27" s="107"/>
      <c r="M27" s="107"/>
      <c r="N27" s="107"/>
      <c r="O27" s="107"/>
      <c r="P27" s="107"/>
      <c r="Q27" s="107"/>
      <c r="R27" s="108"/>
      <c r="AE27" s="71"/>
      <c r="AF27" s="72"/>
      <c r="AG27" s="73"/>
      <c r="AH27" s="74"/>
      <c r="AI27" s="74"/>
      <c r="AJ27" s="74"/>
      <c r="AK27" s="74"/>
      <c r="AL27" s="74"/>
      <c r="AM27" s="74"/>
      <c r="AN27" s="74"/>
      <c r="AO27" s="74"/>
      <c r="AP27" s="75"/>
      <c r="AR27" s="71"/>
      <c r="AS27" s="72"/>
      <c r="AT27" s="73"/>
      <c r="AU27" s="74"/>
      <c r="AV27" s="74"/>
      <c r="AW27" s="74"/>
      <c r="AX27" s="74"/>
      <c r="AY27" s="74"/>
      <c r="AZ27" s="74"/>
      <c r="BA27" s="74"/>
      <c r="BB27" s="74"/>
      <c r="BC27" s="75"/>
    </row>
    <row r="28" spans="2:55" ht="13.5" hidden="1" outlineLevel="1" thickBot="1">
      <c r="B28" s="109"/>
      <c r="C28" s="110"/>
      <c r="D28" s="106"/>
      <c r="E28" s="16">
        <v>2025</v>
      </c>
      <c r="F28" s="106"/>
      <c r="G28" s="106"/>
      <c r="H28" s="106"/>
      <c r="I28" s="107"/>
      <c r="J28" s="107"/>
      <c r="K28" s="107"/>
      <c r="L28" s="107"/>
      <c r="M28" s="107"/>
      <c r="N28" s="107"/>
      <c r="O28" s="107"/>
      <c r="P28" s="107"/>
      <c r="Q28" s="107"/>
      <c r="R28" s="108"/>
      <c r="AE28" s="98"/>
      <c r="AF28" s="99"/>
      <c r="AG28" s="100"/>
      <c r="AH28" s="101"/>
      <c r="AI28" s="101"/>
      <c r="AJ28" s="101"/>
      <c r="AK28" s="101"/>
      <c r="AL28" s="101"/>
      <c r="AM28" s="101"/>
      <c r="AN28" s="101"/>
      <c r="AO28" s="101"/>
      <c r="AP28" s="102"/>
      <c r="AR28" s="98"/>
      <c r="AS28" s="99"/>
      <c r="AT28" s="100"/>
      <c r="AU28" s="101"/>
      <c r="AV28" s="101"/>
      <c r="AW28" s="101"/>
      <c r="AX28" s="101"/>
      <c r="AY28" s="101"/>
      <c r="AZ28" s="101"/>
      <c r="BA28" s="101"/>
      <c r="BB28" s="101"/>
      <c r="BC28" s="102"/>
    </row>
    <row r="29" spans="2:55" ht="13.5" collapsed="1" thickTop="1">
      <c r="B29" s="94">
        <v>1</v>
      </c>
      <c r="C29" s="203"/>
      <c r="D29" s="204"/>
      <c r="E29" s="204"/>
      <c r="F29" s="204"/>
      <c r="G29" s="204"/>
      <c r="H29" s="204"/>
      <c r="I29" s="204"/>
      <c r="J29" s="204"/>
      <c r="K29" s="204"/>
      <c r="L29" s="204"/>
      <c r="M29" s="204"/>
      <c r="N29" s="204"/>
      <c r="O29" s="204"/>
      <c r="P29" s="204"/>
      <c r="Q29" s="204"/>
      <c r="R29" s="205"/>
      <c r="T29" s="35">
        <f>IF(I29="ano",1,0)</f>
        <v>0</v>
      </c>
      <c r="U29" s="35">
        <f t="shared" ref="U29:AC29" si="10">IF(J29="ano",1,0)</f>
        <v>0</v>
      </c>
      <c r="V29" s="35">
        <f t="shared" si="10"/>
        <v>0</v>
      </c>
      <c r="W29" s="35">
        <f t="shared" si="10"/>
        <v>0</v>
      </c>
      <c r="X29" s="35">
        <f t="shared" si="10"/>
        <v>0</v>
      </c>
      <c r="Y29" s="35">
        <f t="shared" si="10"/>
        <v>0</v>
      </c>
      <c r="Z29" s="35">
        <f t="shared" si="10"/>
        <v>0</v>
      </c>
      <c r="AA29" s="35">
        <f t="shared" si="10"/>
        <v>0</v>
      </c>
      <c r="AB29" s="35">
        <f t="shared" si="10"/>
        <v>0</v>
      </c>
      <c r="AC29" s="35">
        <f t="shared" si="10"/>
        <v>0</v>
      </c>
      <c r="AE29" s="76" t="s">
        <v>25</v>
      </c>
      <c r="AF29" s="77" t="s">
        <v>35</v>
      </c>
      <c r="AG29" s="78">
        <f t="shared" ref="AG29:AP29" si="11">PV</f>
        <v>0</v>
      </c>
      <c r="AH29" s="79">
        <f t="shared" si="11"/>
        <v>0</v>
      </c>
      <c r="AI29" s="79">
        <f t="shared" si="11"/>
        <v>0</v>
      </c>
      <c r="AJ29" s="79">
        <f t="shared" si="11"/>
        <v>0</v>
      </c>
      <c r="AK29" s="79">
        <f t="shared" si="11"/>
        <v>0</v>
      </c>
      <c r="AL29" s="79">
        <f t="shared" si="11"/>
        <v>0</v>
      </c>
      <c r="AM29" s="79">
        <f t="shared" si="11"/>
        <v>0</v>
      </c>
      <c r="AN29" s="79">
        <f t="shared" si="11"/>
        <v>0</v>
      </c>
      <c r="AO29" s="79">
        <f t="shared" si="11"/>
        <v>0</v>
      </c>
      <c r="AP29" s="80">
        <f t="shared" si="11"/>
        <v>0</v>
      </c>
      <c r="AR29" s="81" t="s">
        <v>22</v>
      </c>
      <c r="AS29" s="82" t="s">
        <v>16</v>
      </c>
      <c r="AT29" s="83">
        <f t="shared" ref="AT29:BC29" si="12">SUM(AG30:AG31)</f>
        <v>0</v>
      </c>
      <c r="AU29" s="84">
        <f t="shared" si="12"/>
        <v>0</v>
      </c>
      <c r="AV29" s="84">
        <f t="shared" si="12"/>
        <v>0</v>
      </c>
      <c r="AW29" s="84">
        <f t="shared" si="12"/>
        <v>0</v>
      </c>
      <c r="AX29" s="84">
        <f t="shared" si="12"/>
        <v>0</v>
      </c>
      <c r="AY29" s="84">
        <f t="shared" si="12"/>
        <v>0</v>
      </c>
      <c r="AZ29" s="84">
        <f t="shared" si="12"/>
        <v>0</v>
      </c>
      <c r="BA29" s="84">
        <f t="shared" si="12"/>
        <v>0</v>
      </c>
      <c r="BB29" s="84">
        <f t="shared" si="12"/>
        <v>0</v>
      </c>
      <c r="BC29" s="85">
        <f t="shared" si="12"/>
        <v>0</v>
      </c>
    </row>
    <row r="30" spans="2:55">
      <c r="B30" s="94">
        <v>2</v>
      </c>
      <c r="C30" s="203"/>
      <c r="D30" s="204"/>
      <c r="E30" s="204"/>
      <c r="F30" s="204"/>
      <c r="G30" s="204"/>
      <c r="H30" s="204"/>
      <c r="I30" s="204"/>
      <c r="J30" s="204"/>
      <c r="K30" s="204"/>
      <c r="L30" s="204"/>
      <c r="M30" s="204"/>
      <c r="N30" s="204"/>
      <c r="O30" s="204"/>
      <c r="P30" s="204"/>
      <c r="Q30" s="204"/>
      <c r="R30" s="205"/>
      <c r="T30" s="35">
        <f t="shared" ref="T30:T93" si="13">IF(I30="ano",1,0)</f>
        <v>0</v>
      </c>
      <c r="U30" s="35">
        <f t="shared" ref="U30:U93" si="14">IF(J30="ano",1,0)</f>
        <v>0</v>
      </c>
      <c r="V30" s="35">
        <f t="shared" ref="V30:V93" si="15">IF(K30="ano",1,0)</f>
        <v>0</v>
      </c>
      <c r="W30" s="35">
        <f t="shared" ref="W30:W93" si="16">IF(L30="ano",1,0)</f>
        <v>0</v>
      </c>
      <c r="X30" s="35">
        <f t="shared" ref="X30:X93" si="17">IF(M30="ano",1,0)</f>
        <v>0</v>
      </c>
      <c r="Y30" s="35">
        <f t="shared" ref="Y30:Y93" si="18">IF(N30="ano",1,0)</f>
        <v>0</v>
      </c>
      <c r="Z30" s="35">
        <f t="shared" ref="Z30:Z93" si="19">IF(O30="ano",1,0)</f>
        <v>0</v>
      </c>
      <c r="AA30" s="35">
        <f t="shared" ref="AA30:AA93" si="20">IF(P30="ano",1,0)</f>
        <v>0</v>
      </c>
      <c r="AB30" s="35">
        <f t="shared" ref="AB30:AB93" si="21">IF(Q30="ano",1,0)</f>
        <v>0</v>
      </c>
      <c r="AC30" s="35">
        <f t="shared" ref="AC30:AC93" si="22">IF(R30="ano",1,0)</f>
        <v>0</v>
      </c>
      <c r="AE30" s="284" t="s">
        <v>22</v>
      </c>
      <c r="AF30" s="48" t="s">
        <v>48</v>
      </c>
      <c r="AG30" s="15">
        <f t="shared" ref="AG30:AP31" si="23">SUMIF($D$29:$D$128,$AF30,T$29:T$128)</f>
        <v>0</v>
      </c>
      <c r="AH30" s="9">
        <f t="shared" si="23"/>
        <v>0</v>
      </c>
      <c r="AI30" s="9">
        <f t="shared" si="23"/>
        <v>0</v>
      </c>
      <c r="AJ30" s="9">
        <f t="shared" si="23"/>
        <v>0</v>
      </c>
      <c r="AK30" s="9">
        <f t="shared" si="23"/>
        <v>0</v>
      </c>
      <c r="AL30" s="9">
        <f t="shared" si="23"/>
        <v>0</v>
      </c>
      <c r="AM30" s="9">
        <f t="shared" si="23"/>
        <v>0</v>
      </c>
      <c r="AN30" s="9">
        <f t="shared" si="23"/>
        <v>0</v>
      </c>
      <c r="AO30" s="9">
        <f t="shared" si="23"/>
        <v>0</v>
      </c>
      <c r="AP30" s="10">
        <f t="shared" si="23"/>
        <v>0</v>
      </c>
      <c r="AR30" s="63" t="s">
        <v>23</v>
      </c>
      <c r="AS30" s="53" t="s">
        <v>16</v>
      </c>
      <c r="AT30" s="60">
        <f t="shared" ref="AT30:BC30" si="24">SUM(AG32:AG53)</f>
        <v>0</v>
      </c>
      <c r="AU30" s="7">
        <f t="shared" si="24"/>
        <v>0</v>
      </c>
      <c r="AV30" s="7">
        <f t="shared" si="24"/>
        <v>0</v>
      </c>
      <c r="AW30" s="7">
        <f t="shared" si="24"/>
        <v>0</v>
      </c>
      <c r="AX30" s="7">
        <f t="shared" si="24"/>
        <v>0</v>
      </c>
      <c r="AY30" s="7">
        <f t="shared" si="24"/>
        <v>0</v>
      </c>
      <c r="AZ30" s="7">
        <f t="shared" si="24"/>
        <v>0</v>
      </c>
      <c r="BA30" s="7">
        <f t="shared" si="24"/>
        <v>0</v>
      </c>
      <c r="BB30" s="7">
        <f t="shared" si="24"/>
        <v>0</v>
      </c>
      <c r="BC30" s="8">
        <f t="shared" si="24"/>
        <v>0</v>
      </c>
    </row>
    <row r="31" spans="2:55">
      <c r="B31" s="94">
        <v>3</v>
      </c>
      <c r="C31" s="203"/>
      <c r="D31" s="204"/>
      <c r="E31" s="204"/>
      <c r="F31" s="204"/>
      <c r="G31" s="204"/>
      <c r="H31" s="204"/>
      <c r="I31" s="204"/>
      <c r="J31" s="204"/>
      <c r="K31" s="204"/>
      <c r="L31" s="204"/>
      <c r="M31" s="204"/>
      <c r="N31" s="204"/>
      <c r="O31" s="204"/>
      <c r="P31" s="204"/>
      <c r="Q31" s="204"/>
      <c r="R31" s="205"/>
      <c r="T31" s="35">
        <f t="shared" si="13"/>
        <v>0</v>
      </c>
      <c r="U31" s="35">
        <f t="shared" si="14"/>
        <v>0</v>
      </c>
      <c r="V31" s="35">
        <f t="shared" si="15"/>
        <v>0</v>
      </c>
      <c r="W31" s="35">
        <f t="shared" si="16"/>
        <v>0</v>
      </c>
      <c r="X31" s="35">
        <f t="shared" si="17"/>
        <v>0</v>
      </c>
      <c r="Y31" s="35">
        <f t="shared" si="18"/>
        <v>0</v>
      </c>
      <c r="Z31" s="35">
        <f t="shared" si="19"/>
        <v>0</v>
      </c>
      <c r="AA31" s="35">
        <f t="shared" si="20"/>
        <v>0</v>
      </c>
      <c r="AB31" s="35">
        <f t="shared" si="21"/>
        <v>0</v>
      </c>
      <c r="AC31" s="35">
        <f t="shared" si="22"/>
        <v>0</v>
      </c>
      <c r="AE31" s="285"/>
      <c r="AF31" s="49" t="s">
        <v>49</v>
      </c>
      <c r="AG31" s="55">
        <f t="shared" si="23"/>
        <v>0</v>
      </c>
      <c r="AH31" s="1">
        <f t="shared" si="23"/>
        <v>0</v>
      </c>
      <c r="AI31" s="1">
        <f t="shared" si="23"/>
        <v>0</v>
      </c>
      <c r="AJ31" s="1">
        <f t="shared" si="23"/>
        <v>0</v>
      </c>
      <c r="AK31" s="1">
        <f t="shared" si="23"/>
        <v>0</v>
      </c>
      <c r="AL31" s="1">
        <f t="shared" si="23"/>
        <v>0</v>
      </c>
      <c r="AM31" s="1">
        <f t="shared" si="23"/>
        <v>0</v>
      </c>
      <c r="AN31" s="1">
        <f t="shared" si="23"/>
        <v>0</v>
      </c>
      <c r="AO31" s="1">
        <f t="shared" si="23"/>
        <v>0</v>
      </c>
      <c r="AP31" s="2">
        <f t="shared" si="23"/>
        <v>0</v>
      </c>
      <c r="AR31" s="63" t="s">
        <v>24</v>
      </c>
      <c r="AS31" s="53" t="s">
        <v>16</v>
      </c>
      <c r="AT31" s="60">
        <f>SUM(AG54:AG56)</f>
        <v>0</v>
      </c>
      <c r="AU31" s="7">
        <f t="shared" ref="AU31:BC31" si="25">SUM(AH54:AH56)</f>
        <v>0</v>
      </c>
      <c r="AV31" s="7">
        <f t="shared" si="25"/>
        <v>0</v>
      </c>
      <c r="AW31" s="7">
        <f t="shared" si="25"/>
        <v>0</v>
      </c>
      <c r="AX31" s="7">
        <f t="shared" si="25"/>
        <v>0</v>
      </c>
      <c r="AY31" s="7">
        <f t="shared" si="25"/>
        <v>0</v>
      </c>
      <c r="AZ31" s="7">
        <f t="shared" si="25"/>
        <v>0</v>
      </c>
      <c r="BA31" s="7">
        <f t="shared" si="25"/>
        <v>0</v>
      </c>
      <c r="BB31" s="7">
        <f t="shared" si="25"/>
        <v>0</v>
      </c>
      <c r="BC31" s="8">
        <f t="shared" si="25"/>
        <v>0</v>
      </c>
    </row>
    <row r="32" spans="2:55">
      <c r="B32" s="94">
        <v>4</v>
      </c>
      <c r="C32" s="203"/>
      <c r="D32" s="204"/>
      <c r="E32" s="204"/>
      <c r="F32" s="204"/>
      <c r="G32" s="204"/>
      <c r="H32" s="204"/>
      <c r="I32" s="204"/>
      <c r="J32" s="204"/>
      <c r="K32" s="204"/>
      <c r="L32" s="204"/>
      <c r="M32" s="204"/>
      <c r="N32" s="204"/>
      <c r="O32" s="204"/>
      <c r="P32" s="204"/>
      <c r="Q32" s="204"/>
      <c r="R32" s="205"/>
      <c r="T32" s="35">
        <f t="shared" si="13"/>
        <v>0</v>
      </c>
      <c r="U32" s="35">
        <f t="shared" si="14"/>
        <v>0</v>
      </c>
      <c r="V32" s="35">
        <f t="shared" si="15"/>
        <v>0</v>
      </c>
      <c r="W32" s="35">
        <f t="shared" si="16"/>
        <v>0</v>
      </c>
      <c r="X32" s="35">
        <f t="shared" si="17"/>
        <v>0</v>
      </c>
      <c r="Y32" s="35">
        <f t="shared" si="18"/>
        <v>0</v>
      </c>
      <c r="Z32" s="35">
        <f t="shared" si="19"/>
        <v>0</v>
      </c>
      <c r="AA32" s="35">
        <f t="shared" si="20"/>
        <v>0</v>
      </c>
      <c r="AB32" s="35">
        <f t="shared" si="21"/>
        <v>0</v>
      </c>
      <c r="AC32" s="35">
        <f t="shared" si="22"/>
        <v>0</v>
      </c>
      <c r="AE32" s="286" t="s">
        <v>23</v>
      </c>
      <c r="AF32" s="50">
        <v>2004</v>
      </c>
      <c r="AG32" s="56">
        <f t="shared" ref="AG32:AG53" si="26">SUMIF($E$29:$E$128,$AF32,T$29:T$128)</f>
        <v>0</v>
      </c>
      <c r="AH32" s="3">
        <f t="shared" ref="AH32:AH53" si="27">SUMIF($E$29:$E$128,$AF32,U$29:U$128)</f>
        <v>0</v>
      </c>
      <c r="AI32" s="3">
        <f t="shared" ref="AI32:AI53" si="28">SUMIF($E$29:$E$128,$AF32,V$29:V$128)</f>
        <v>0</v>
      </c>
      <c r="AJ32" s="3">
        <f t="shared" ref="AJ32:AJ53" si="29">SUMIF($E$29:$E$128,$AF32,W$29:W$128)</f>
        <v>0</v>
      </c>
      <c r="AK32" s="3">
        <f t="shared" ref="AK32:AK53" si="30">SUMIF($E$29:$E$128,$AF32,X$29:X$128)</f>
        <v>0</v>
      </c>
      <c r="AL32" s="3">
        <f t="shared" ref="AL32:AL53" si="31">SUMIF($E$29:$E$128,$AF32,Y$29:Y$128)</f>
        <v>0</v>
      </c>
      <c r="AM32" s="3">
        <f t="shared" ref="AM32:AM53" si="32">SUMIF($E$29:$E$128,$AF32,Z$29:Z$128)</f>
        <v>0</v>
      </c>
      <c r="AN32" s="3">
        <f t="shared" ref="AN32:AN53" si="33">SUMIF($E$29:$E$128,$AF32,AA$29:AA$128)</f>
        <v>0</v>
      </c>
      <c r="AO32" s="3">
        <f t="shared" ref="AO32:AO53" si="34">SUMIF($E$29:$E$128,$AF32,AB$29:AB$128)</f>
        <v>0</v>
      </c>
      <c r="AP32" s="4">
        <f t="shared" ref="AP32:AP53" si="35">SUMIF($E$29:$E$128,$AF32,AC$29:AC$128)</f>
        <v>0</v>
      </c>
      <c r="AR32" s="63" t="s">
        <v>19</v>
      </c>
      <c r="AS32" s="53" t="s">
        <v>16</v>
      </c>
      <c r="AT32" s="60">
        <f t="shared" ref="AT32:BC32" si="36">SUM(AG57:AG58)</f>
        <v>0</v>
      </c>
      <c r="AU32" s="7">
        <f t="shared" si="36"/>
        <v>0</v>
      </c>
      <c r="AV32" s="7">
        <f t="shared" si="36"/>
        <v>0</v>
      </c>
      <c r="AW32" s="7">
        <f t="shared" si="36"/>
        <v>0</v>
      </c>
      <c r="AX32" s="7">
        <f t="shared" si="36"/>
        <v>0</v>
      </c>
      <c r="AY32" s="7">
        <f t="shared" si="36"/>
        <v>0</v>
      </c>
      <c r="AZ32" s="7">
        <f t="shared" si="36"/>
        <v>0</v>
      </c>
      <c r="BA32" s="7">
        <f t="shared" si="36"/>
        <v>0</v>
      </c>
      <c r="BB32" s="7">
        <f t="shared" si="36"/>
        <v>0</v>
      </c>
      <c r="BC32" s="8">
        <f t="shared" si="36"/>
        <v>0</v>
      </c>
    </row>
    <row r="33" spans="2:55" ht="13.5" thickBot="1">
      <c r="B33" s="94">
        <v>5</v>
      </c>
      <c r="C33" s="203"/>
      <c r="D33" s="204"/>
      <c r="E33" s="204"/>
      <c r="F33" s="204"/>
      <c r="G33" s="204"/>
      <c r="H33" s="204"/>
      <c r="I33" s="204"/>
      <c r="J33" s="204"/>
      <c r="K33" s="204"/>
      <c r="L33" s="204"/>
      <c r="M33" s="204"/>
      <c r="N33" s="204"/>
      <c r="O33" s="204"/>
      <c r="P33" s="204"/>
      <c r="Q33" s="204"/>
      <c r="R33" s="205"/>
      <c r="T33" s="35">
        <f t="shared" si="13"/>
        <v>0</v>
      </c>
      <c r="U33" s="35">
        <f t="shared" si="14"/>
        <v>0</v>
      </c>
      <c r="V33" s="35">
        <f t="shared" si="15"/>
        <v>0</v>
      </c>
      <c r="W33" s="35">
        <f t="shared" si="16"/>
        <v>0</v>
      </c>
      <c r="X33" s="35">
        <f t="shared" si="17"/>
        <v>0</v>
      </c>
      <c r="Y33" s="35">
        <f t="shared" si="18"/>
        <v>0</v>
      </c>
      <c r="Z33" s="35">
        <f t="shared" si="19"/>
        <v>0</v>
      </c>
      <c r="AA33" s="35">
        <f t="shared" si="20"/>
        <v>0</v>
      </c>
      <c r="AB33" s="35">
        <f t="shared" si="21"/>
        <v>0</v>
      </c>
      <c r="AC33" s="35">
        <f t="shared" si="22"/>
        <v>0</v>
      </c>
      <c r="AE33" s="284"/>
      <c r="AF33" s="51">
        <v>2005</v>
      </c>
      <c r="AG33" s="57">
        <f t="shared" si="26"/>
        <v>0</v>
      </c>
      <c r="AH33" s="5">
        <f t="shared" si="27"/>
        <v>0</v>
      </c>
      <c r="AI33" s="5">
        <f t="shared" si="28"/>
        <v>0</v>
      </c>
      <c r="AJ33" s="5">
        <f t="shared" si="29"/>
        <v>0</v>
      </c>
      <c r="AK33" s="5">
        <f t="shared" si="30"/>
        <v>0</v>
      </c>
      <c r="AL33" s="5">
        <f t="shared" si="31"/>
        <v>0</v>
      </c>
      <c r="AM33" s="5">
        <f t="shared" si="32"/>
        <v>0</v>
      </c>
      <c r="AN33" s="5">
        <f t="shared" si="33"/>
        <v>0</v>
      </c>
      <c r="AO33" s="5">
        <f t="shared" si="34"/>
        <v>0</v>
      </c>
      <c r="AP33" s="6">
        <f t="shared" si="35"/>
        <v>0</v>
      </c>
      <c r="AR33" s="64" t="s">
        <v>20</v>
      </c>
      <c r="AS33" s="54" t="s">
        <v>16</v>
      </c>
      <c r="AT33" s="61">
        <f t="shared" ref="AT33:BC33" si="37">SUM(AG59:AG60)</f>
        <v>0</v>
      </c>
      <c r="AU33" s="37">
        <f t="shared" si="37"/>
        <v>0</v>
      </c>
      <c r="AV33" s="37">
        <f t="shared" si="37"/>
        <v>0</v>
      </c>
      <c r="AW33" s="37">
        <f t="shared" si="37"/>
        <v>0</v>
      </c>
      <c r="AX33" s="37">
        <f t="shared" si="37"/>
        <v>0</v>
      </c>
      <c r="AY33" s="37">
        <f t="shared" si="37"/>
        <v>0</v>
      </c>
      <c r="AZ33" s="37">
        <f t="shared" si="37"/>
        <v>0</v>
      </c>
      <c r="BA33" s="37">
        <f t="shared" si="37"/>
        <v>0</v>
      </c>
      <c r="BB33" s="37">
        <f t="shared" si="37"/>
        <v>0</v>
      </c>
      <c r="BC33" s="38">
        <f t="shared" si="37"/>
        <v>0</v>
      </c>
    </row>
    <row r="34" spans="2:55">
      <c r="B34" s="94">
        <v>6</v>
      </c>
      <c r="C34" s="203"/>
      <c r="D34" s="204"/>
      <c r="E34" s="204"/>
      <c r="F34" s="204"/>
      <c r="G34" s="204"/>
      <c r="H34" s="204"/>
      <c r="I34" s="204"/>
      <c r="J34" s="204"/>
      <c r="K34" s="204"/>
      <c r="L34" s="204"/>
      <c r="M34" s="204"/>
      <c r="N34" s="204"/>
      <c r="O34" s="204"/>
      <c r="P34" s="204"/>
      <c r="Q34" s="204"/>
      <c r="R34" s="205"/>
      <c r="T34" s="35">
        <f t="shared" si="13"/>
        <v>0</v>
      </c>
      <c r="U34" s="35">
        <f t="shared" si="14"/>
        <v>0</v>
      </c>
      <c r="V34" s="35">
        <f t="shared" si="15"/>
        <v>0</v>
      </c>
      <c r="W34" s="35">
        <f t="shared" si="16"/>
        <v>0</v>
      </c>
      <c r="X34" s="35">
        <f t="shared" si="17"/>
        <v>0</v>
      </c>
      <c r="Y34" s="35">
        <f t="shared" si="18"/>
        <v>0</v>
      </c>
      <c r="Z34" s="35">
        <f t="shared" si="19"/>
        <v>0</v>
      </c>
      <c r="AA34" s="35">
        <f t="shared" si="20"/>
        <v>0</v>
      </c>
      <c r="AB34" s="35">
        <f t="shared" si="21"/>
        <v>0</v>
      </c>
      <c r="AC34" s="35">
        <f t="shared" si="22"/>
        <v>0</v>
      </c>
      <c r="AE34" s="284"/>
      <c r="AF34" s="51">
        <v>2006</v>
      </c>
      <c r="AG34" s="57">
        <f t="shared" si="26"/>
        <v>0</v>
      </c>
      <c r="AH34" s="5">
        <f t="shared" si="27"/>
        <v>0</v>
      </c>
      <c r="AI34" s="5">
        <f t="shared" si="28"/>
        <v>0</v>
      </c>
      <c r="AJ34" s="5">
        <f t="shared" si="29"/>
        <v>0</v>
      </c>
      <c r="AK34" s="5">
        <f t="shared" si="30"/>
        <v>0</v>
      </c>
      <c r="AL34" s="5">
        <f t="shared" si="31"/>
        <v>0</v>
      </c>
      <c r="AM34" s="5">
        <f t="shared" si="32"/>
        <v>0</v>
      </c>
      <c r="AN34" s="5">
        <f t="shared" si="33"/>
        <v>0</v>
      </c>
      <c r="AO34" s="5">
        <f t="shared" si="34"/>
        <v>0</v>
      </c>
      <c r="AP34" s="6">
        <f t="shared" si="35"/>
        <v>0</v>
      </c>
    </row>
    <row r="35" spans="2:55">
      <c r="B35" s="94">
        <v>7</v>
      </c>
      <c r="C35" s="203"/>
      <c r="D35" s="204"/>
      <c r="E35" s="204"/>
      <c r="F35" s="204"/>
      <c r="G35" s="204"/>
      <c r="H35" s="204"/>
      <c r="I35" s="204"/>
      <c r="J35" s="204"/>
      <c r="K35" s="204"/>
      <c r="L35" s="204"/>
      <c r="M35" s="204"/>
      <c r="N35" s="204"/>
      <c r="O35" s="204"/>
      <c r="P35" s="204"/>
      <c r="Q35" s="204"/>
      <c r="R35" s="205"/>
      <c r="T35" s="35">
        <f t="shared" si="13"/>
        <v>0</v>
      </c>
      <c r="U35" s="35">
        <f t="shared" si="14"/>
        <v>0</v>
      </c>
      <c r="V35" s="35">
        <f t="shared" si="15"/>
        <v>0</v>
      </c>
      <c r="W35" s="35">
        <f t="shared" si="16"/>
        <v>0</v>
      </c>
      <c r="X35" s="35">
        <f t="shared" si="17"/>
        <v>0</v>
      </c>
      <c r="Y35" s="35">
        <f t="shared" si="18"/>
        <v>0</v>
      </c>
      <c r="Z35" s="35">
        <f t="shared" si="19"/>
        <v>0</v>
      </c>
      <c r="AA35" s="35">
        <f t="shared" si="20"/>
        <v>0</v>
      </c>
      <c r="AB35" s="35">
        <f t="shared" si="21"/>
        <v>0</v>
      </c>
      <c r="AC35" s="35">
        <f t="shared" si="22"/>
        <v>0</v>
      </c>
      <c r="AE35" s="284"/>
      <c r="AF35" s="51">
        <v>2007</v>
      </c>
      <c r="AG35" s="57">
        <f t="shared" si="26"/>
        <v>0</v>
      </c>
      <c r="AH35" s="5">
        <f t="shared" si="27"/>
        <v>0</v>
      </c>
      <c r="AI35" s="5">
        <f t="shared" si="28"/>
        <v>0</v>
      </c>
      <c r="AJ35" s="5">
        <f t="shared" si="29"/>
        <v>0</v>
      </c>
      <c r="AK35" s="5">
        <f t="shared" si="30"/>
        <v>0</v>
      </c>
      <c r="AL35" s="5">
        <f t="shared" si="31"/>
        <v>0</v>
      </c>
      <c r="AM35" s="5">
        <f t="shared" si="32"/>
        <v>0</v>
      </c>
      <c r="AN35" s="5">
        <f t="shared" si="33"/>
        <v>0</v>
      </c>
      <c r="AO35" s="5">
        <f t="shared" si="34"/>
        <v>0</v>
      </c>
      <c r="AP35" s="6">
        <f t="shared" si="35"/>
        <v>0</v>
      </c>
    </row>
    <row r="36" spans="2:55">
      <c r="B36" s="94">
        <v>8</v>
      </c>
      <c r="C36" s="203"/>
      <c r="D36" s="204"/>
      <c r="E36" s="204"/>
      <c r="F36" s="204"/>
      <c r="G36" s="204"/>
      <c r="H36" s="204"/>
      <c r="I36" s="204"/>
      <c r="J36" s="204"/>
      <c r="K36" s="204"/>
      <c r="L36" s="204"/>
      <c r="M36" s="204"/>
      <c r="N36" s="204"/>
      <c r="O36" s="204"/>
      <c r="P36" s="204"/>
      <c r="Q36" s="204"/>
      <c r="R36" s="205"/>
      <c r="T36" s="35">
        <f t="shared" si="13"/>
        <v>0</v>
      </c>
      <c r="U36" s="35">
        <f t="shared" si="14"/>
        <v>0</v>
      </c>
      <c r="V36" s="35">
        <f t="shared" si="15"/>
        <v>0</v>
      </c>
      <c r="W36" s="35">
        <f t="shared" si="16"/>
        <v>0</v>
      </c>
      <c r="X36" s="35">
        <f t="shared" si="17"/>
        <v>0</v>
      </c>
      <c r="Y36" s="35">
        <f t="shared" si="18"/>
        <v>0</v>
      </c>
      <c r="Z36" s="35">
        <f t="shared" si="19"/>
        <v>0</v>
      </c>
      <c r="AA36" s="35">
        <f t="shared" si="20"/>
        <v>0</v>
      </c>
      <c r="AB36" s="35">
        <f t="shared" si="21"/>
        <v>0</v>
      </c>
      <c r="AC36" s="35">
        <f t="shared" si="22"/>
        <v>0</v>
      </c>
      <c r="AE36" s="284"/>
      <c r="AF36" s="51">
        <v>2008</v>
      </c>
      <c r="AG36" s="57">
        <f t="shared" si="26"/>
        <v>0</v>
      </c>
      <c r="AH36" s="5">
        <f t="shared" si="27"/>
        <v>0</v>
      </c>
      <c r="AI36" s="5">
        <f t="shared" si="28"/>
        <v>0</v>
      </c>
      <c r="AJ36" s="5">
        <f t="shared" si="29"/>
        <v>0</v>
      </c>
      <c r="AK36" s="5">
        <f t="shared" si="30"/>
        <v>0</v>
      </c>
      <c r="AL36" s="5">
        <f t="shared" si="31"/>
        <v>0</v>
      </c>
      <c r="AM36" s="5">
        <f t="shared" si="32"/>
        <v>0</v>
      </c>
      <c r="AN36" s="5">
        <f t="shared" si="33"/>
        <v>0</v>
      </c>
      <c r="AO36" s="5">
        <f t="shared" si="34"/>
        <v>0</v>
      </c>
      <c r="AP36" s="6">
        <f t="shared" si="35"/>
        <v>0</v>
      </c>
    </row>
    <row r="37" spans="2:55">
      <c r="B37" s="94">
        <v>9</v>
      </c>
      <c r="C37" s="203"/>
      <c r="D37" s="204"/>
      <c r="E37" s="204"/>
      <c r="F37" s="204"/>
      <c r="G37" s="204"/>
      <c r="H37" s="204"/>
      <c r="I37" s="204"/>
      <c r="J37" s="204"/>
      <c r="K37" s="204"/>
      <c r="L37" s="204"/>
      <c r="M37" s="204"/>
      <c r="N37" s="204"/>
      <c r="O37" s="204"/>
      <c r="P37" s="204"/>
      <c r="Q37" s="204"/>
      <c r="R37" s="205"/>
      <c r="T37" s="35">
        <f t="shared" si="13"/>
        <v>0</v>
      </c>
      <c r="U37" s="35">
        <f t="shared" si="14"/>
        <v>0</v>
      </c>
      <c r="V37" s="35">
        <f t="shared" si="15"/>
        <v>0</v>
      </c>
      <c r="W37" s="35">
        <f t="shared" si="16"/>
        <v>0</v>
      </c>
      <c r="X37" s="35">
        <f t="shared" si="17"/>
        <v>0</v>
      </c>
      <c r="Y37" s="35">
        <f t="shared" si="18"/>
        <v>0</v>
      </c>
      <c r="Z37" s="35">
        <f t="shared" si="19"/>
        <v>0</v>
      </c>
      <c r="AA37" s="35">
        <f t="shared" si="20"/>
        <v>0</v>
      </c>
      <c r="AB37" s="35">
        <f t="shared" si="21"/>
        <v>0</v>
      </c>
      <c r="AC37" s="35">
        <f t="shared" si="22"/>
        <v>0</v>
      </c>
      <c r="AE37" s="284"/>
      <c r="AF37" s="51">
        <v>2009</v>
      </c>
      <c r="AG37" s="57">
        <f t="shared" si="26"/>
        <v>0</v>
      </c>
      <c r="AH37" s="5">
        <f t="shared" si="27"/>
        <v>0</v>
      </c>
      <c r="AI37" s="5">
        <f t="shared" si="28"/>
        <v>0</v>
      </c>
      <c r="AJ37" s="5">
        <f t="shared" si="29"/>
        <v>0</v>
      </c>
      <c r="AK37" s="5">
        <f t="shared" si="30"/>
        <v>0</v>
      </c>
      <c r="AL37" s="5">
        <f t="shared" si="31"/>
        <v>0</v>
      </c>
      <c r="AM37" s="5">
        <f t="shared" si="32"/>
        <v>0</v>
      </c>
      <c r="AN37" s="5">
        <f t="shared" si="33"/>
        <v>0</v>
      </c>
      <c r="AO37" s="5">
        <f t="shared" si="34"/>
        <v>0</v>
      </c>
      <c r="AP37" s="6">
        <f t="shared" si="35"/>
        <v>0</v>
      </c>
    </row>
    <row r="38" spans="2:55">
      <c r="B38" s="94">
        <v>10</v>
      </c>
      <c r="C38" s="203"/>
      <c r="D38" s="204"/>
      <c r="E38" s="204"/>
      <c r="F38" s="204"/>
      <c r="G38" s="204"/>
      <c r="H38" s="204"/>
      <c r="I38" s="204"/>
      <c r="J38" s="204"/>
      <c r="K38" s="204"/>
      <c r="L38" s="204"/>
      <c r="M38" s="204"/>
      <c r="N38" s="204"/>
      <c r="O38" s="204"/>
      <c r="P38" s="204"/>
      <c r="Q38" s="204"/>
      <c r="R38" s="205"/>
      <c r="T38" s="35">
        <f t="shared" si="13"/>
        <v>0</v>
      </c>
      <c r="U38" s="35">
        <f t="shared" si="14"/>
        <v>0</v>
      </c>
      <c r="V38" s="35">
        <f t="shared" si="15"/>
        <v>0</v>
      </c>
      <c r="W38" s="35">
        <f t="shared" si="16"/>
        <v>0</v>
      </c>
      <c r="X38" s="35">
        <f t="shared" si="17"/>
        <v>0</v>
      </c>
      <c r="Y38" s="35">
        <f t="shared" si="18"/>
        <v>0</v>
      </c>
      <c r="Z38" s="35">
        <f t="shared" si="19"/>
        <v>0</v>
      </c>
      <c r="AA38" s="35">
        <f t="shared" si="20"/>
        <v>0</v>
      </c>
      <c r="AB38" s="35">
        <f t="shared" si="21"/>
        <v>0</v>
      </c>
      <c r="AC38" s="35">
        <f t="shared" si="22"/>
        <v>0</v>
      </c>
      <c r="AE38" s="284"/>
      <c r="AF38" s="51">
        <v>2010</v>
      </c>
      <c r="AG38" s="57">
        <f t="shared" si="26"/>
        <v>0</v>
      </c>
      <c r="AH38" s="5">
        <f t="shared" si="27"/>
        <v>0</v>
      </c>
      <c r="AI38" s="5">
        <f t="shared" si="28"/>
        <v>0</v>
      </c>
      <c r="AJ38" s="5">
        <f t="shared" si="29"/>
        <v>0</v>
      </c>
      <c r="AK38" s="5">
        <f t="shared" si="30"/>
        <v>0</v>
      </c>
      <c r="AL38" s="5">
        <f t="shared" si="31"/>
        <v>0</v>
      </c>
      <c r="AM38" s="5">
        <f t="shared" si="32"/>
        <v>0</v>
      </c>
      <c r="AN38" s="5">
        <f t="shared" si="33"/>
        <v>0</v>
      </c>
      <c r="AO38" s="5">
        <f t="shared" si="34"/>
        <v>0</v>
      </c>
      <c r="AP38" s="6">
        <f t="shared" si="35"/>
        <v>0</v>
      </c>
    </row>
    <row r="39" spans="2:55">
      <c r="B39" s="94">
        <v>11</v>
      </c>
      <c r="C39" s="203"/>
      <c r="D39" s="204"/>
      <c r="E39" s="204"/>
      <c r="F39" s="204"/>
      <c r="G39" s="204"/>
      <c r="H39" s="204"/>
      <c r="I39" s="204"/>
      <c r="J39" s="204"/>
      <c r="K39" s="204"/>
      <c r="L39" s="204"/>
      <c r="M39" s="204"/>
      <c r="N39" s="204"/>
      <c r="O39" s="204"/>
      <c r="P39" s="204"/>
      <c r="Q39" s="204"/>
      <c r="R39" s="205"/>
      <c r="T39" s="35">
        <f t="shared" si="13"/>
        <v>0</v>
      </c>
      <c r="U39" s="35">
        <f t="shared" si="14"/>
        <v>0</v>
      </c>
      <c r="V39" s="35">
        <f t="shared" si="15"/>
        <v>0</v>
      </c>
      <c r="W39" s="35">
        <f t="shared" si="16"/>
        <v>0</v>
      </c>
      <c r="X39" s="35">
        <f t="shared" si="17"/>
        <v>0</v>
      </c>
      <c r="Y39" s="35">
        <f t="shared" si="18"/>
        <v>0</v>
      </c>
      <c r="Z39" s="35">
        <f t="shared" si="19"/>
        <v>0</v>
      </c>
      <c r="AA39" s="35">
        <f t="shared" si="20"/>
        <v>0</v>
      </c>
      <c r="AB39" s="35">
        <f t="shared" si="21"/>
        <v>0</v>
      </c>
      <c r="AC39" s="35">
        <f t="shared" si="22"/>
        <v>0</v>
      </c>
      <c r="AE39" s="284"/>
      <c r="AF39" s="51">
        <v>2011</v>
      </c>
      <c r="AG39" s="57">
        <f t="shared" si="26"/>
        <v>0</v>
      </c>
      <c r="AH39" s="5">
        <f t="shared" si="27"/>
        <v>0</v>
      </c>
      <c r="AI39" s="5">
        <f t="shared" si="28"/>
        <v>0</v>
      </c>
      <c r="AJ39" s="5">
        <f t="shared" si="29"/>
        <v>0</v>
      </c>
      <c r="AK39" s="5">
        <f t="shared" si="30"/>
        <v>0</v>
      </c>
      <c r="AL39" s="5">
        <f t="shared" si="31"/>
        <v>0</v>
      </c>
      <c r="AM39" s="5">
        <f t="shared" si="32"/>
        <v>0</v>
      </c>
      <c r="AN39" s="5">
        <f t="shared" si="33"/>
        <v>0</v>
      </c>
      <c r="AO39" s="5">
        <f t="shared" si="34"/>
        <v>0</v>
      </c>
      <c r="AP39" s="6">
        <f t="shared" si="35"/>
        <v>0</v>
      </c>
    </row>
    <row r="40" spans="2:55">
      <c r="B40" s="94">
        <v>12</v>
      </c>
      <c r="C40" s="203"/>
      <c r="D40" s="204"/>
      <c r="E40" s="204"/>
      <c r="F40" s="204"/>
      <c r="G40" s="204"/>
      <c r="H40" s="204"/>
      <c r="I40" s="204"/>
      <c r="J40" s="204"/>
      <c r="K40" s="204"/>
      <c r="L40" s="204"/>
      <c r="M40" s="204"/>
      <c r="N40" s="204"/>
      <c r="O40" s="204"/>
      <c r="P40" s="204"/>
      <c r="Q40" s="204"/>
      <c r="R40" s="205"/>
      <c r="T40" s="35">
        <f t="shared" si="13"/>
        <v>0</v>
      </c>
      <c r="U40" s="35">
        <f t="shared" si="14"/>
        <v>0</v>
      </c>
      <c r="V40" s="35">
        <f t="shared" si="15"/>
        <v>0</v>
      </c>
      <c r="W40" s="35">
        <f t="shared" si="16"/>
        <v>0</v>
      </c>
      <c r="X40" s="35">
        <f t="shared" si="17"/>
        <v>0</v>
      </c>
      <c r="Y40" s="35">
        <f t="shared" si="18"/>
        <v>0</v>
      </c>
      <c r="Z40" s="35">
        <f t="shared" si="19"/>
        <v>0</v>
      </c>
      <c r="AA40" s="35">
        <f t="shared" si="20"/>
        <v>0</v>
      </c>
      <c r="AB40" s="35">
        <f t="shared" si="21"/>
        <v>0</v>
      </c>
      <c r="AC40" s="35">
        <f t="shared" si="22"/>
        <v>0</v>
      </c>
      <c r="AE40" s="284"/>
      <c r="AF40" s="51">
        <v>2012</v>
      </c>
      <c r="AG40" s="57">
        <f t="shared" si="26"/>
        <v>0</v>
      </c>
      <c r="AH40" s="5">
        <f t="shared" si="27"/>
        <v>0</v>
      </c>
      <c r="AI40" s="5">
        <f t="shared" si="28"/>
        <v>0</v>
      </c>
      <c r="AJ40" s="5">
        <f t="shared" si="29"/>
        <v>0</v>
      </c>
      <c r="AK40" s="5">
        <f t="shared" si="30"/>
        <v>0</v>
      </c>
      <c r="AL40" s="5">
        <f t="shared" si="31"/>
        <v>0</v>
      </c>
      <c r="AM40" s="5">
        <f t="shared" si="32"/>
        <v>0</v>
      </c>
      <c r="AN40" s="5">
        <f t="shared" si="33"/>
        <v>0</v>
      </c>
      <c r="AO40" s="5">
        <f t="shared" si="34"/>
        <v>0</v>
      </c>
      <c r="AP40" s="6">
        <f t="shared" si="35"/>
        <v>0</v>
      </c>
    </row>
    <row r="41" spans="2:55">
      <c r="B41" s="94">
        <v>13</v>
      </c>
      <c r="C41" s="203"/>
      <c r="D41" s="204"/>
      <c r="E41" s="204"/>
      <c r="F41" s="204"/>
      <c r="G41" s="204"/>
      <c r="H41" s="204"/>
      <c r="I41" s="204"/>
      <c r="J41" s="204"/>
      <c r="K41" s="204"/>
      <c r="L41" s="204"/>
      <c r="M41" s="204"/>
      <c r="N41" s="204"/>
      <c r="O41" s="204"/>
      <c r="P41" s="204"/>
      <c r="Q41" s="204"/>
      <c r="R41" s="205"/>
      <c r="T41" s="35">
        <f t="shared" si="13"/>
        <v>0</v>
      </c>
      <c r="U41" s="35">
        <f t="shared" si="14"/>
        <v>0</v>
      </c>
      <c r="V41" s="35">
        <f t="shared" si="15"/>
        <v>0</v>
      </c>
      <c r="W41" s="35">
        <f t="shared" si="16"/>
        <v>0</v>
      </c>
      <c r="X41" s="35">
        <f t="shared" si="17"/>
        <v>0</v>
      </c>
      <c r="Y41" s="35">
        <f t="shared" si="18"/>
        <v>0</v>
      </c>
      <c r="Z41" s="35">
        <f t="shared" si="19"/>
        <v>0</v>
      </c>
      <c r="AA41" s="35">
        <f t="shared" si="20"/>
        <v>0</v>
      </c>
      <c r="AB41" s="35">
        <f t="shared" si="21"/>
        <v>0</v>
      </c>
      <c r="AC41" s="35">
        <f t="shared" si="22"/>
        <v>0</v>
      </c>
      <c r="AE41" s="284"/>
      <c r="AF41" s="51">
        <v>2013</v>
      </c>
      <c r="AG41" s="57">
        <f t="shared" si="26"/>
        <v>0</v>
      </c>
      <c r="AH41" s="5">
        <f t="shared" si="27"/>
        <v>0</v>
      </c>
      <c r="AI41" s="5">
        <f t="shared" si="28"/>
        <v>0</v>
      </c>
      <c r="AJ41" s="5">
        <f t="shared" si="29"/>
        <v>0</v>
      </c>
      <c r="AK41" s="5">
        <f t="shared" si="30"/>
        <v>0</v>
      </c>
      <c r="AL41" s="5">
        <f t="shared" si="31"/>
        <v>0</v>
      </c>
      <c r="AM41" s="5">
        <f t="shared" si="32"/>
        <v>0</v>
      </c>
      <c r="AN41" s="5">
        <f t="shared" si="33"/>
        <v>0</v>
      </c>
      <c r="AO41" s="5">
        <f t="shared" si="34"/>
        <v>0</v>
      </c>
      <c r="AP41" s="6">
        <f t="shared" si="35"/>
        <v>0</v>
      </c>
    </row>
    <row r="42" spans="2:55">
      <c r="B42" s="94">
        <v>14</v>
      </c>
      <c r="C42" s="203"/>
      <c r="D42" s="204"/>
      <c r="E42" s="204"/>
      <c r="F42" s="204"/>
      <c r="G42" s="204"/>
      <c r="H42" s="204"/>
      <c r="I42" s="204"/>
      <c r="J42" s="204"/>
      <c r="K42" s="204"/>
      <c r="L42" s="204"/>
      <c r="M42" s="204"/>
      <c r="N42" s="204"/>
      <c r="O42" s="204"/>
      <c r="P42" s="204"/>
      <c r="Q42" s="204"/>
      <c r="R42" s="205"/>
      <c r="T42" s="35">
        <f t="shared" si="13"/>
        <v>0</v>
      </c>
      <c r="U42" s="35">
        <f t="shared" si="14"/>
        <v>0</v>
      </c>
      <c r="V42" s="35">
        <f t="shared" si="15"/>
        <v>0</v>
      </c>
      <c r="W42" s="35">
        <f t="shared" si="16"/>
        <v>0</v>
      </c>
      <c r="X42" s="35">
        <f t="shared" si="17"/>
        <v>0</v>
      </c>
      <c r="Y42" s="35">
        <f t="shared" si="18"/>
        <v>0</v>
      </c>
      <c r="Z42" s="35">
        <f t="shared" si="19"/>
        <v>0</v>
      </c>
      <c r="AA42" s="35">
        <f t="shared" si="20"/>
        <v>0</v>
      </c>
      <c r="AB42" s="35">
        <f t="shared" si="21"/>
        <v>0</v>
      </c>
      <c r="AC42" s="35">
        <f t="shared" si="22"/>
        <v>0</v>
      </c>
      <c r="AE42" s="284"/>
      <c r="AF42" s="51">
        <v>2014</v>
      </c>
      <c r="AG42" s="57">
        <f t="shared" si="26"/>
        <v>0</v>
      </c>
      <c r="AH42" s="5">
        <f t="shared" si="27"/>
        <v>0</v>
      </c>
      <c r="AI42" s="5">
        <f t="shared" si="28"/>
        <v>0</v>
      </c>
      <c r="AJ42" s="5">
        <f t="shared" si="29"/>
        <v>0</v>
      </c>
      <c r="AK42" s="5">
        <f t="shared" si="30"/>
        <v>0</v>
      </c>
      <c r="AL42" s="5">
        <f t="shared" si="31"/>
        <v>0</v>
      </c>
      <c r="AM42" s="5">
        <f t="shared" si="32"/>
        <v>0</v>
      </c>
      <c r="AN42" s="5">
        <f t="shared" si="33"/>
        <v>0</v>
      </c>
      <c r="AO42" s="5">
        <f t="shared" si="34"/>
        <v>0</v>
      </c>
      <c r="AP42" s="6">
        <f t="shared" si="35"/>
        <v>0</v>
      </c>
    </row>
    <row r="43" spans="2:55">
      <c r="B43" s="94">
        <v>15</v>
      </c>
      <c r="C43" s="203"/>
      <c r="D43" s="204"/>
      <c r="E43" s="204"/>
      <c r="F43" s="204"/>
      <c r="G43" s="204"/>
      <c r="H43" s="204"/>
      <c r="I43" s="204"/>
      <c r="J43" s="204"/>
      <c r="K43" s="204"/>
      <c r="L43" s="204"/>
      <c r="M43" s="204"/>
      <c r="N43" s="204"/>
      <c r="O43" s="204"/>
      <c r="P43" s="204"/>
      <c r="Q43" s="204"/>
      <c r="R43" s="205"/>
      <c r="T43" s="35">
        <f t="shared" si="13"/>
        <v>0</v>
      </c>
      <c r="U43" s="35">
        <f t="shared" si="14"/>
        <v>0</v>
      </c>
      <c r="V43" s="35">
        <f t="shared" si="15"/>
        <v>0</v>
      </c>
      <c r="W43" s="35">
        <f t="shared" si="16"/>
        <v>0</v>
      </c>
      <c r="X43" s="35">
        <f t="shared" si="17"/>
        <v>0</v>
      </c>
      <c r="Y43" s="35">
        <f t="shared" si="18"/>
        <v>0</v>
      </c>
      <c r="Z43" s="35">
        <f t="shared" si="19"/>
        <v>0</v>
      </c>
      <c r="AA43" s="35">
        <f t="shared" si="20"/>
        <v>0</v>
      </c>
      <c r="AB43" s="35">
        <f t="shared" si="21"/>
        <v>0</v>
      </c>
      <c r="AC43" s="35">
        <f t="shared" si="22"/>
        <v>0</v>
      </c>
      <c r="AE43" s="284"/>
      <c r="AF43" s="51">
        <v>2015</v>
      </c>
      <c r="AG43" s="57">
        <f t="shared" si="26"/>
        <v>0</v>
      </c>
      <c r="AH43" s="5">
        <f t="shared" si="27"/>
        <v>0</v>
      </c>
      <c r="AI43" s="5">
        <f t="shared" si="28"/>
        <v>0</v>
      </c>
      <c r="AJ43" s="5">
        <f t="shared" si="29"/>
        <v>0</v>
      </c>
      <c r="AK43" s="5">
        <f t="shared" si="30"/>
        <v>0</v>
      </c>
      <c r="AL43" s="5">
        <f t="shared" si="31"/>
        <v>0</v>
      </c>
      <c r="AM43" s="5">
        <f t="shared" si="32"/>
        <v>0</v>
      </c>
      <c r="AN43" s="5">
        <f t="shared" si="33"/>
        <v>0</v>
      </c>
      <c r="AO43" s="5">
        <f t="shared" si="34"/>
        <v>0</v>
      </c>
      <c r="AP43" s="6">
        <f t="shared" si="35"/>
        <v>0</v>
      </c>
    </row>
    <row r="44" spans="2:55">
      <c r="B44" s="94">
        <v>16</v>
      </c>
      <c r="C44" s="203"/>
      <c r="D44" s="204"/>
      <c r="E44" s="204"/>
      <c r="F44" s="204"/>
      <c r="G44" s="204"/>
      <c r="H44" s="204"/>
      <c r="I44" s="204"/>
      <c r="J44" s="204"/>
      <c r="K44" s="204"/>
      <c r="L44" s="204"/>
      <c r="M44" s="204"/>
      <c r="N44" s="204"/>
      <c r="O44" s="204"/>
      <c r="P44" s="204"/>
      <c r="Q44" s="204"/>
      <c r="R44" s="205"/>
      <c r="T44" s="35">
        <f t="shared" si="13"/>
        <v>0</v>
      </c>
      <c r="U44" s="35">
        <f t="shared" si="14"/>
        <v>0</v>
      </c>
      <c r="V44" s="35">
        <f t="shared" si="15"/>
        <v>0</v>
      </c>
      <c r="W44" s="35">
        <f t="shared" si="16"/>
        <v>0</v>
      </c>
      <c r="X44" s="35">
        <f t="shared" si="17"/>
        <v>0</v>
      </c>
      <c r="Y44" s="35">
        <f t="shared" si="18"/>
        <v>0</v>
      </c>
      <c r="Z44" s="35">
        <f t="shared" si="19"/>
        <v>0</v>
      </c>
      <c r="AA44" s="35">
        <f t="shared" si="20"/>
        <v>0</v>
      </c>
      <c r="AB44" s="35">
        <f t="shared" si="21"/>
        <v>0</v>
      </c>
      <c r="AC44" s="35">
        <f t="shared" si="22"/>
        <v>0</v>
      </c>
      <c r="AE44" s="284"/>
      <c r="AF44" s="51">
        <v>2016</v>
      </c>
      <c r="AG44" s="57">
        <f t="shared" si="26"/>
        <v>0</v>
      </c>
      <c r="AH44" s="5">
        <f t="shared" si="27"/>
        <v>0</v>
      </c>
      <c r="AI44" s="5">
        <f t="shared" si="28"/>
        <v>0</v>
      </c>
      <c r="AJ44" s="5">
        <f t="shared" si="29"/>
        <v>0</v>
      </c>
      <c r="AK44" s="5">
        <f t="shared" si="30"/>
        <v>0</v>
      </c>
      <c r="AL44" s="5">
        <f t="shared" si="31"/>
        <v>0</v>
      </c>
      <c r="AM44" s="5">
        <f t="shared" si="32"/>
        <v>0</v>
      </c>
      <c r="AN44" s="5">
        <f t="shared" si="33"/>
        <v>0</v>
      </c>
      <c r="AO44" s="5">
        <f t="shared" si="34"/>
        <v>0</v>
      </c>
      <c r="AP44" s="6">
        <f t="shared" si="35"/>
        <v>0</v>
      </c>
    </row>
    <row r="45" spans="2:55">
      <c r="B45" s="94">
        <v>17</v>
      </c>
      <c r="C45" s="203"/>
      <c r="D45" s="204"/>
      <c r="E45" s="204"/>
      <c r="F45" s="204"/>
      <c r="G45" s="204"/>
      <c r="H45" s="204"/>
      <c r="I45" s="204"/>
      <c r="J45" s="204"/>
      <c r="K45" s="204"/>
      <c r="L45" s="204"/>
      <c r="M45" s="204"/>
      <c r="N45" s="204"/>
      <c r="O45" s="204"/>
      <c r="P45" s="204"/>
      <c r="Q45" s="204"/>
      <c r="R45" s="205"/>
      <c r="T45" s="35">
        <f t="shared" si="13"/>
        <v>0</v>
      </c>
      <c r="U45" s="35">
        <f t="shared" si="14"/>
        <v>0</v>
      </c>
      <c r="V45" s="35">
        <f t="shared" si="15"/>
        <v>0</v>
      </c>
      <c r="W45" s="35">
        <f t="shared" si="16"/>
        <v>0</v>
      </c>
      <c r="X45" s="35">
        <f t="shared" si="17"/>
        <v>0</v>
      </c>
      <c r="Y45" s="35">
        <f t="shared" si="18"/>
        <v>0</v>
      </c>
      <c r="Z45" s="35">
        <f t="shared" si="19"/>
        <v>0</v>
      </c>
      <c r="AA45" s="35">
        <f t="shared" si="20"/>
        <v>0</v>
      </c>
      <c r="AB45" s="35">
        <f t="shared" si="21"/>
        <v>0</v>
      </c>
      <c r="AC45" s="35">
        <f t="shared" si="22"/>
        <v>0</v>
      </c>
      <c r="AE45" s="284"/>
      <c r="AF45" s="51">
        <v>2017</v>
      </c>
      <c r="AG45" s="57">
        <f t="shared" si="26"/>
        <v>0</v>
      </c>
      <c r="AH45" s="5">
        <f t="shared" si="27"/>
        <v>0</v>
      </c>
      <c r="AI45" s="5">
        <f t="shared" si="28"/>
        <v>0</v>
      </c>
      <c r="AJ45" s="5">
        <f t="shared" si="29"/>
        <v>0</v>
      </c>
      <c r="AK45" s="5">
        <f t="shared" si="30"/>
        <v>0</v>
      </c>
      <c r="AL45" s="5">
        <f t="shared" si="31"/>
        <v>0</v>
      </c>
      <c r="AM45" s="5">
        <f t="shared" si="32"/>
        <v>0</v>
      </c>
      <c r="AN45" s="5">
        <f t="shared" si="33"/>
        <v>0</v>
      </c>
      <c r="AO45" s="5">
        <f t="shared" si="34"/>
        <v>0</v>
      </c>
      <c r="AP45" s="6">
        <f t="shared" si="35"/>
        <v>0</v>
      </c>
    </row>
    <row r="46" spans="2:55">
      <c r="B46" s="94">
        <v>18</v>
      </c>
      <c r="C46" s="203"/>
      <c r="D46" s="204"/>
      <c r="E46" s="204"/>
      <c r="F46" s="204"/>
      <c r="G46" s="204"/>
      <c r="H46" s="204"/>
      <c r="I46" s="204"/>
      <c r="J46" s="204"/>
      <c r="K46" s="204"/>
      <c r="L46" s="204"/>
      <c r="M46" s="204"/>
      <c r="N46" s="204"/>
      <c r="O46" s="204"/>
      <c r="P46" s="204"/>
      <c r="Q46" s="204"/>
      <c r="R46" s="205"/>
      <c r="T46" s="35">
        <f t="shared" si="13"/>
        <v>0</v>
      </c>
      <c r="U46" s="35">
        <f t="shared" si="14"/>
        <v>0</v>
      </c>
      <c r="V46" s="35">
        <f t="shared" si="15"/>
        <v>0</v>
      </c>
      <c r="W46" s="35">
        <f t="shared" si="16"/>
        <v>0</v>
      </c>
      <c r="X46" s="35">
        <f t="shared" si="17"/>
        <v>0</v>
      </c>
      <c r="Y46" s="35">
        <f t="shared" si="18"/>
        <v>0</v>
      </c>
      <c r="Z46" s="35">
        <f t="shared" si="19"/>
        <v>0</v>
      </c>
      <c r="AA46" s="35">
        <f t="shared" si="20"/>
        <v>0</v>
      </c>
      <c r="AB46" s="35">
        <f t="shared" si="21"/>
        <v>0</v>
      </c>
      <c r="AC46" s="35">
        <f t="shared" si="22"/>
        <v>0</v>
      </c>
      <c r="AE46" s="284"/>
      <c r="AF46" s="51">
        <v>2018</v>
      </c>
      <c r="AG46" s="57">
        <f t="shared" si="26"/>
        <v>0</v>
      </c>
      <c r="AH46" s="5">
        <f t="shared" si="27"/>
        <v>0</v>
      </c>
      <c r="AI46" s="5">
        <f t="shared" si="28"/>
        <v>0</v>
      </c>
      <c r="AJ46" s="5">
        <f t="shared" si="29"/>
        <v>0</v>
      </c>
      <c r="AK46" s="5">
        <f t="shared" si="30"/>
        <v>0</v>
      </c>
      <c r="AL46" s="5">
        <f t="shared" si="31"/>
        <v>0</v>
      </c>
      <c r="AM46" s="5">
        <f t="shared" si="32"/>
        <v>0</v>
      </c>
      <c r="AN46" s="5">
        <f t="shared" si="33"/>
        <v>0</v>
      </c>
      <c r="AO46" s="5">
        <f t="shared" si="34"/>
        <v>0</v>
      </c>
      <c r="AP46" s="6">
        <f t="shared" si="35"/>
        <v>0</v>
      </c>
    </row>
    <row r="47" spans="2:55">
      <c r="B47" s="94">
        <v>19</v>
      </c>
      <c r="C47" s="203"/>
      <c r="D47" s="204"/>
      <c r="E47" s="204"/>
      <c r="F47" s="204"/>
      <c r="G47" s="204"/>
      <c r="H47" s="204"/>
      <c r="I47" s="204"/>
      <c r="J47" s="204"/>
      <c r="K47" s="204"/>
      <c r="L47" s="204"/>
      <c r="M47" s="204"/>
      <c r="N47" s="204"/>
      <c r="O47" s="204"/>
      <c r="P47" s="204"/>
      <c r="Q47" s="204"/>
      <c r="R47" s="205"/>
      <c r="T47" s="35">
        <f t="shared" si="13"/>
        <v>0</v>
      </c>
      <c r="U47" s="35">
        <f t="shared" si="14"/>
        <v>0</v>
      </c>
      <c r="V47" s="35">
        <f t="shared" si="15"/>
        <v>0</v>
      </c>
      <c r="W47" s="35">
        <f t="shared" si="16"/>
        <v>0</v>
      </c>
      <c r="X47" s="35">
        <f t="shared" si="17"/>
        <v>0</v>
      </c>
      <c r="Y47" s="35">
        <f t="shared" si="18"/>
        <v>0</v>
      </c>
      <c r="Z47" s="35">
        <f t="shared" si="19"/>
        <v>0</v>
      </c>
      <c r="AA47" s="35">
        <f t="shared" si="20"/>
        <v>0</v>
      </c>
      <c r="AB47" s="35">
        <f t="shared" si="21"/>
        <v>0</v>
      </c>
      <c r="AC47" s="35">
        <f t="shared" si="22"/>
        <v>0</v>
      </c>
      <c r="AE47" s="284"/>
      <c r="AF47" s="51">
        <v>2019</v>
      </c>
      <c r="AG47" s="57">
        <f t="shared" si="26"/>
        <v>0</v>
      </c>
      <c r="AH47" s="5">
        <f t="shared" si="27"/>
        <v>0</v>
      </c>
      <c r="AI47" s="5">
        <f t="shared" si="28"/>
        <v>0</v>
      </c>
      <c r="AJ47" s="5">
        <f t="shared" si="29"/>
        <v>0</v>
      </c>
      <c r="AK47" s="5">
        <f t="shared" si="30"/>
        <v>0</v>
      </c>
      <c r="AL47" s="5">
        <f t="shared" si="31"/>
        <v>0</v>
      </c>
      <c r="AM47" s="5">
        <f t="shared" si="32"/>
        <v>0</v>
      </c>
      <c r="AN47" s="5">
        <f t="shared" si="33"/>
        <v>0</v>
      </c>
      <c r="AO47" s="5">
        <f t="shared" si="34"/>
        <v>0</v>
      </c>
      <c r="AP47" s="6">
        <f t="shared" si="35"/>
        <v>0</v>
      </c>
    </row>
    <row r="48" spans="2:55">
      <c r="B48" s="94">
        <v>20</v>
      </c>
      <c r="C48" s="203"/>
      <c r="D48" s="204"/>
      <c r="E48" s="204"/>
      <c r="F48" s="204"/>
      <c r="G48" s="204"/>
      <c r="H48" s="204"/>
      <c r="I48" s="204"/>
      <c r="J48" s="204"/>
      <c r="K48" s="204"/>
      <c r="L48" s="204"/>
      <c r="M48" s="204"/>
      <c r="N48" s="204"/>
      <c r="O48" s="204"/>
      <c r="P48" s="204"/>
      <c r="Q48" s="204"/>
      <c r="R48" s="205"/>
      <c r="T48" s="35">
        <f t="shared" si="13"/>
        <v>0</v>
      </c>
      <c r="U48" s="35">
        <f t="shared" si="14"/>
        <v>0</v>
      </c>
      <c r="V48" s="35">
        <f t="shared" si="15"/>
        <v>0</v>
      </c>
      <c r="W48" s="35">
        <f t="shared" si="16"/>
        <v>0</v>
      </c>
      <c r="X48" s="35">
        <f t="shared" si="17"/>
        <v>0</v>
      </c>
      <c r="Y48" s="35">
        <f t="shared" si="18"/>
        <v>0</v>
      </c>
      <c r="Z48" s="35">
        <f t="shared" si="19"/>
        <v>0</v>
      </c>
      <c r="AA48" s="35">
        <f t="shared" si="20"/>
        <v>0</v>
      </c>
      <c r="AB48" s="35">
        <f t="shared" si="21"/>
        <v>0</v>
      </c>
      <c r="AC48" s="35">
        <f t="shared" si="22"/>
        <v>0</v>
      </c>
      <c r="AE48" s="284"/>
      <c r="AF48" s="51">
        <v>2020</v>
      </c>
      <c r="AG48" s="57">
        <f t="shared" si="26"/>
        <v>0</v>
      </c>
      <c r="AH48" s="5">
        <f t="shared" si="27"/>
        <v>0</v>
      </c>
      <c r="AI48" s="5">
        <f t="shared" si="28"/>
        <v>0</v>
      </c>
      <c r="AJ48" s="5">
        <f t="shared" si="29"/>
        <v>0</v>
      </c>
      <c r="AK48" s="5">
        <f t="shared" si="30"/>
        <v>0</v>
      </c>
      <c r="AL48" s="5">
        <f t="shared" si="31"/>
        <v>0</v>
      </c>
      <c r="AM48" s="5">
        <f t="shared" si="32"/>
        <v>0</v>
      </c>
      <c r="AN48" s="5">
        <f t="shared" si="33"/>
        <v>0</v>
      </c>
      <c r="AO48" s="5">
        <f t="shared" si="34"/>
        <v>0</v>
      </c>
      <c r="AP48" s="6">
        <f t="shared" si="35"/>
        <v>0</v>
      </c>
    </row>
    <row r="49" spans="2:42">
      <c r="B49" s="94">
        <v>21</v>
      </c>
      <c r="C49" s="203"/>
      <c r="D49" s="204"/>
      <c r="E49" s="204"/>
      <c r="F49" s="204"/>
      <c r="G49" s="204"/>
      <c r="H49" s="204"/>
      <c r="I49" s="204"/>
      <c r="J49" s="204"/>
      <c r="K49" s="204"/>
      <c r="L49" s="204"/>
      <c r="M49" s="204"/>
      <c r="N49" s="204"/>
      <c r="O49" s="204"/>
      <c r="P49" s="204"/>
      <c r="Q49" s="204"/>
      <c r="R49" s="205"/>
      <c r="T49" s="35">
        <f t="shared" si="13"/>
        <v>0</v>
      </c>
      <c r="U49" s="35">
        <f t="shared" si="14"/>
        <v>0</v>
      </c>
      <c r="V49" s="35">
        <f t="shared" si="15"/>
        <v>0</v>
      </c>
      <c r="W49" s="35">
        <f t="shared" si="16"/>
        <v>0</v>
      </c>
      <c r="X49" s="35">
        <f t="shared" si="17"/>
        <v>0</v>
      </c>
      <c r="Y49" s="35">
        <f t="shared" si="18"/>
        <v>0</v>
      </c>
      <c r="Z49" s="35">
        <f t="shared" si="19"/>
        <v>0</v>
      </c>
      <c r="AA49" s="35">
        <f t="shared" si="20"/>
        <v>0</v>
      </c>
      <c r="AB49" s="35">
        <f t="shared" si="21"/>
        <v>0</v>
      </c>
      <c r="AC49" s="35">
        <f t="shared" si="22"/>
        <v>0</v>
      </c>
      <c r="AE49" s="284"/>
      <c r="AF49" s="51">
        <v>2021</v>
      </c>
      <c r="AG49" s="57">
        <f t="shared" si="26"/>
        <v>0</v>
      </c>
      <c r="AH49" s="5">
        <f t="shared" si="27"/>
        <v>0</v>
      </c>
      <c r="AI49" s="5">
        <f t="shared" si="28"/>
        <v>0</v>
      </c>
      <c r="AJ49" s="5">
        <f t="shared" si="29"/>
        <v>0</v>
      </c>
      <c r="AK49" s="5">
        <f t="shared" si="30"/>
        <v>0</v>
      </c>
      <c r="AL49" s="5">
        <f t="shared" si="31"/>
        <v>0</v>
      </c>
      <c r="AM49" s="5">
        <f t="shared" si="32"/>
        <v>0</v>
      </c>
      <c r="AN49" s="5">
        <f t="shared" si="33"/>
        <v>0</v>
      </c>
      <c r="AO49" s="5">
        <f t="shared" si="34"/>
        <v>0</v>
      </c>
      <c r="AP49" s="6">
        <f t="shared" si="35"/>
        <v>0</v>
      </c>
    </row>
    <row r="50" spans="2:42">
      <c r="B50" s="94">
        <v>22</v>
      </c>
      <c r="C50" s="203"/>
      <c r="D50" s="204"/>
      <c r="E50" s="204"/>
      <c r="F50" s="204"/>
      <c r="G50" s="204"/>
      <c r="H50" s="204"/>
      <c r="I50" s="204"/>
      <c r="J50" s="204"/>
      <c r="K50" s="204"/>
      <c r="L50" s="204"/>
      <c r="M50" s="204"/>
      <c r="N50" s="204"/>
      <c r="O50" s="204"/>
      <c r="P50" s="204"/>
      <c r="Q50" s="204"/>
      <c r="R50" s="205"/>
      <c r="T50" s="35">
        <f t="shared" si="13"/>
        <v>0</v>
      </c>
      <c r="U50" s="35">
        <f t="shared" si="14"/>
        <v>0</v>
      </c>
      <c r="V50" s="35">
        <f t="shared" si="15"/>
        <v>0</v>
      </c>
      <c r="W50" s="35">
        <f t="shared" si="16"/>
        <v>0</v>
      </c>
      <c r="X50" s="35">
        <f t="shared" si="17"/>
        <v>0</v>
      </c>
      <c r="Y50" s="35">
        <f t="shared" si="18"/>
        <v>0</v>
      </c>
      <c r="Z50" s="35">
        <f t="shared" si="19"/>
        <v>0</v>
      </c>
      <c r="AA50" s="35">
        <f t="shared" si="20"/>
        <v>0</v>
      </c>
      <c r="AB50" s="35">
        <f t="shared" si="21"/>
        <v>0</v>
      </c>
      <c r="AC50" s="35">
        <f t="shared" si="22"/>
        <v>0</v>
      </c>
      <c r="AE50" s="284"/>
      <c r="AF50" s="51">
        <v>2022</v>
      </c>
      <c r="AG50" s="57">
        <f t="shared" si="26"/>
        <v>0</v>
      </c>
      <c r="AH50" s="5">
        <f t="shared" si="27"/>
        <v>0</v>
      </c>
      <c r="AI50" s="5">
        <f t="shared" si="28"/>
        <v>0</v>
      </c>
      <c r="AJ50" s="5">
        <f t="shared" si="29"/>
        <v>0</v>
      </c>
      <c r="AK50" s="5">
        <f t="shared" si="30"/>
        <v>0</v>
      </c>
      <c r="AL50" s="5">
        <f t="shared" si="31"/>
        <v>0</v>
      </c>
      <c r="AM50" s="5">
        <f t="shared" si="32"/>
        <v>0</v>
      </c>
      <c r="AN50" s="5">
        <f t="shared" si="33"/>
        <v>0</v>
      </c>
      <c r="AO50" s="5">
        <f t="shared" si="34"/>
        <v>0</v>
      </c>
      <c r="AP50" s="6">
        <f t="shared" si="35"/>
        <v>0</v>
      </c>
    </row>
    <row r="51" spans="2:42">
      <c r="B51" s="94">
        <v>23</v>
      </c>
      <c r="C51" s="203"/>
      <c r="D51" s="204"/>
      <c r="E51" s="204"/>
      <c r="F51" s="204"/>
      <c r="G51" s="204"/>
      <c r="H51" s="204"/>
      <c r="I51" s="204"/>
      <c r="J51" s="204"/>
      <c r="K51" s="204"/>
      <c r="L51" s="204"/>
      <c r="M51" s="204"/>
      <c r="N51" s="204"/>
      <c r="O51" s="204"/>
      <c r="P51" s="204"/>
      <c r="Q51" s="204"/>
      <c r="R51" s="205"/>
      <c r="T51" s="35">
        <f t="shared" si="13"/>
        <v>0</v>
      </c>
      <c r="U51" s="35">
        <f t="shared" si="14"/>
        <v>0</v>
      </c>
      <c r="V51" s="35">
        <f t="shared" si="15"/>
        <v>0</v>
      </c>
      <c r="W51" s="35">
        <f t="shared" si="16"/>
        <v>0</v>
      </c>
      <c r="X51" s="35">
        <f t="shared" si="17"/>
        <v>0</v>
      </c>
      <c r="Y51" s="35">
        <f t="shared" si="18"/>
        <v>0</v>
      </c>
      <c r="Z51" s="35">
        <f t="shared" si="19"/>
        <v>0</v>
      </c>
      <c r="AA51" s="35">
        <f t="shared" si="20"/>
        <v>0</v>
      </c>
      <c r="AB51" s="35">
        <f t="shared" si="21"/>
        <v>0</v>
      </c>
      <c r="AC51" s="35">
        <f t="shared" si="22"/>
        <v>0</v>
      </c>
      <c r="AE51" s="284"/>
      <c r="AF51" s="51">
        <v>2023</v>
      </c>
      <c r="AG51" s="57">
        <f t="shared" si="26"/>
        <v>0</v>
      </c>
      <c r="AH51" s="5">
        <f t="shared" si="27"/>
        <v>0</v>
      </c>
      <c r="AI51" s="5">
        <f t="shared" si="28"/>
        <v>0</v>
      </c>
      <c r="AJ51" s="5">
        <f t="shared" si="29"/>
        <v>0</v>
      </c>
      <c r="AK51" s="5">
        <f t="shared" si="30"/>
        <v>0</v>
      </c>
      <c r="AL51" s="5">
        <f t="shared" si="31"/>
        <v>0</v>
      </c>
      <c r="AM51" s="5">
        <f t="shared" si="32"/>
        <v>0</v>
      </c>
      <c r="AN51" s="5">
        <f t="shared" si="33"/>
        <v>0</v>
      </c>
      <c r="AO51" s="5">
        <f t="shared" si="34"/>
        <v>0</v>
      </c>
      <c r="AP51" s="6">
        <f t="shared" si="35"/>
        <v>0</v>
      </c>
    </row>
    <row r="52" spans="2:42">
      <c r="B52" s="94">
        <v>24</v>
      </c>
      <c r="C52" s="203"/>
      <c r="D52" s="204"/>
      <c r="E52" s="204"/>
      <c r="F52" s="204"/>
      <c r="G52" s="204"/>
      <c r="H52" s="204"/>
      <c r="I52" s="204"/>
      <c r="J52" s="204"/>
      <c r="K52" s="204"/>
      <c r="L52" s="204"/>
      <c r="M52" s="204"/>
      <c r="N52" s="204"/>
      <c r="O52" s="204"/>
      <c r="P52" s="204"/>
      <c r="Q52" s="204"/>
      <c r="R52" s="205"/>
      <c r="T52" s="35">
        <f t="shared" si="13"/>
        <v>0</v>
      </c>
      <c r="U52" s="35">
        <f t="shared" si="14"/>
        <v>0</v>
      </c>
      <c r="V52" s="35">
        <f t="shared" si="15"/>
        <v>0</v>
      </c>
      <c r="W52" s="35">
        <f t="shared" si="16"/>
        <v>0</v>
      </c>
      <c r="X52" s="35">
        <f t="shared" si="17"/>
        <v>0</v>
      </c>
      <c r="Y52" s="35">
        <f t="shared" si="18"/>
        <v>0</v>
      </c>
      <c r="Z52" s="35">
        <f t="shared" si="19"/>
        <v>0</v>
      </c>
      <c r="AA52" s="35">
        <f t="shared" si="20"/>
        <v>0</v>
      </c>
      <c r="AB52" s="35">
        <f t="shared" si="21"/>
        <v>0</v>
      </c>
      <c r="AC52" s="35">
        <f t="shared" si="22"/>
        <v>0</v>
      </c>
      <c r="AE52" s="284"/>
      <c r="AF52" s="51">
        <v>2024</v>
      </c>
      <c r="AG52" s="57">
        <f t="shared" si="26"/>
        <v>0</v>
      </c>
      <c r="AH52" s="5">
        <f t="shared" si="27"/>
        <v>0</v>
      </c>
      <c r="AI52" s="5">
        <f t="shared" si="28"/>
        <v>0</v>
      </c>
      <c r="AJ52" s="5">
        <f t="shared" si="29"/>
        <v>0</v>
      </c>
      <c r="AK52" s="5">
        <f t="shared" si="30"/>
        <v>0</v>
      </c>
      <c r="AL52" s="5">
        <f t="shared" si="31"/>
        <v>0</v>
      </c>
      <c r="AM52" s="5">
        <f t="shared" si="32"/>
        <v>0</v>
      </c>
      <c r="AN52" s="5">
        <f t="shared" si="33"/>
        <v>0</v>
      </c>
      <c r="AO52" s="5">
        <f t="shared" si="34"/>
        <v>0</v>
      </c>
      <c r="AP52" s="6">
        <f t="shared" si="35"/>
        <v>0</v>
      </c>
    </row>
    <row r="53" spans="2:42">
      <c r="B53" s="94">
        <v>25</v>
      </c>
      <c r="C53" s="203"/>
      <c r="D53" s="204"/>
      <c r="E53" s="204"/>
      <c r="F53" s="204"/>
      <c r="G53" s="204"/>
      <c r="H53" s="204"/>
      <c r="I53" s="204"/>
      <c r="J53" s="204"/>
      <c r="K53" s="204"/>
      <c r="L53" s="204"/>
      <c r="M53" s="204"/>
      <c r="N53" s="204"/>
      <c r="O53" s="204"/>
      <c r="P53" s="204"/>
      <c r="Q53" s="204"/>
      <c r="R53" s="205"/>
      <c r="T53" s="35">
        <f t="shared" si="13"/>
        <v>0</v>
      </c>
      <c r="U53" s="35">
        <f t="shared" si="14"/>
        <v>0</v>
      </c>
      <c r="V53" s="35">
        <f t="shared" si="15"/>
        <v>0</v>
      </c>
      <c r="W53" s="35">
        <f t="shared" si="16"/>
        <v>0</v>
      </c>
      <c r="X53" s="35">
        <f t="shared" si="17"/>
        <v>0</v>
      </c>
      <c r="Y53" s="35">
        <f t="shared" si="18"/>
        <v>0</v>
      </c>
      <c r="Z53" s="35">
        <f t="shared" si="19"/>
        <v>0</v>
      </c>
      <c r="AA53" s="35">
        <f t="shared" si="20"/>
        <v>0</v>
      </c>
      <c r="AB53" s="35">
        <f t="shared" si="21"/>
        <v>0</v>
      </c>
      <c r="AC53" s="35">
        <f t="shared" si="22"/>
        <v>0</v>
      </c>
      <c r="AE53" s="285"/>
      <c r="AF53" s="49">
        <v>2025</v>
      </c>
      <c r="AG53" s="55">
        <f t="shared" si="26"/>
        <v>0</v>
      </c>
      <c r="AH53" s="1">
        <f t="shared" si="27"/>
        <v>0</v>
      </c>
      <c r="AI53" s="1">
        <f t="shared" si="28"/>
        <v>0</v>
      </c>
      <c r="AJ53" s="1">
        <f t="shared" si="29"/>
        <v>0</v>
      </c>
      <c r="AK53" s="1">
        <f t="shared" si="30"/>
        <v>0</v>
      </c>
      <c r="AL53" s="1">
        <f t="shared" si="31"/>
        <v>0</v>
      </c>
      <c r="AM53" s="1">
        <f t="shared" si="32"/>
        <v>0</v>
      </c>
      <c r="AN53" s="1">
        <f t="shared" si="33"/>
        <v>0</v>
      </c>
      <c r="AO53" s="1">
        <f t="shared" si="34"/>
        <v>0</v>
      </c>
      <c r="AP53" s="2">
        <f t="shared" si="35"/>
        <v>0</v>
      </c>
    </row>
    <row r="54" spans="2:42">
      <c r="B54" s="94">
        <v>26</v>
      </c>
      <c r="C54" s="203"/>
      <c r="D54" s="204"/>
      <c r="E54" s="204"/>
      <c r="F54" s="204"/>
      <c r="G54" s="204"/>
      <c r="H54" s="204"/>
      <c r="I54" s="204"/>
      <c r="J54" s="204"/>
      <c r="K54" s="204"/>
      <c r="L54" s="204"/>
      <c r="M54" s="204"/>
      <c r="N54" s="204"/>
      <c r="O54" s="204"/>
      <c r="P54" s="204"/>
      <c r="Q54" s="204"/>
      <c r="R54" s="205"/>
      <c r="T54" s="35">
        <f t="shared" si="13"/>
        <v>0</v>
      </c>
      <c r="U54" s="35">
        <f t="shared" si="14"/>
        <v>0</v>
      </c>
      <c r="V54" s="35">
        <f t="shared" si="15"/>
        <v>0</v>
      </c>
      <c r="W54" s="35">
        <f t="shared" si="16"/>
        <v>0</v>
      </c>
      <c r="X54" s="35">
        <f t="shared" si="17"/>
        <v>0</v>
      </c>
      <c r="Y54" s="35">
        <f t="shared" si="18"/>
        <v>0</v>
      </c>
      <c r="Z54" s="35">
        <f t="shared" si="19"/>
        <v>0</v>
      </c>
      <c r="AA54" s="35">
        <f t="shared" si="20"/>
        <v>0</v>
      </c>
      <c r="AB54" s="35">
        <f t="shared" si="21"/>
        <v>0</v>
      </c>
      <c r="AC54" s="35">
        <f t="shared" si="22"/>
        <v>0</v>
      </c>
      <c r="AE54" s="286" t="s">
        <v>24</v>
      </c>
      <c r="AF54" s="50" t="s">
        <v>4</v>
      </c>
      <c r="AG54" s="56">
        <f t="shared" ref="AG54:AP56" si="38">SUMIF($F$29:$F$128,$AF54,T$29:T$128)</f>
        <v>0</v>
      </c>
      <c r="AH54" s="3">
        <f t="shared" si="38"/>
        <v>0</v>
      </c>
      <c r="AI54" s="3">
        <f t="shared" si="38"/>
        <v>0</v>
      </c>
      <c r="AJ54" s="3">
        <f t="shared" si="38"/>
        <v>0</v>
      </c>
      <c r="AK54" s="3">
        <f t="shared" si="38"/>
        <v>0</v>
      </c>
      <c r="AL54" s="3">
        <f t="shared" si="38"/>
        <v>0</v>
      </c>
      <c r="AM54" s="3">
        <f t="shared" si="38"/>
        <v>0</v>
      </c>
      <c r="AN54" s="3">
        <f t="shared" si="38"/>
        <v>0</v>
      </c>
      <c r="AO54" s="3">
        <f t="shared" si="38"/>
        <v>0</v>
      </c>
      <c r="AP54" s="4">
        <f t="shared" si="38"/>
        <v>0</v>
      </c>
    </row>
    <row r="55" spans="2:42">
      <c r="B55" s="94">
        <v>27</v>
      </c>
      <c r="C55" s="203"/>
      <c r="D55" s="204"/>
      <c r="E55" s="204"/>
      <c r="F55" s="204"/>
      <c r="G55" s="204"/>
      <c r="H55" s="204"/>
      <c r="I55" s="204"/>
      <c r="J55" s="204"/>
      <c r="K55" s="204"/>
      <c r="L55" s="204"/>
      <c r="M55" s="204"/>
      <c r="N55" s="204"/>
      <c r="O55" s="204"/>
      <c r="P55" s="204"/>
      <c r="Q55" s="204"/>
      <c r="R55" s="205"/>
      <c r="T55" s="35">
        <f t="shared" si="13"/>
        <v>0</v>
      </c>
      <c r="U55" s="35">
        <f t="shared" si="14"/>
        <v>0</v>
      </c>
      <c r="V55" s="35">
        <f t="shared" si="15"/>
        <v>0</v>
      </c>
      <c r="W55" s="35">
        <f t="shared" si="16"/>
        <v>0</v>
      </c>
      <c r="X55" s="35">
        <f t="shared" si="17"/>
        <v>0</v>
      </c>
      <c r="Y55" s="35">
        <f t="shared" si="18"/>
        <v>0</v>
      </c>
      <c r="Z55" s="35">
        <f t="shared" si="19"/>
        <v>0</v>
      </c>
      <c r="AA55" s="35">
        <f t="shared" si="20"/>
        <v>0</v>
      </c>
      <c r="AB55" s="35">
        <f t="shared" si="21"/>
        <v>0</v>
      </c>
      <c r="AC55" s="35">
        <f t="shared" si="22"/>
        <v>0</v>
      </c>
      <c r="AE55" s="284"/>
      <c r="AF55" s="65" t="s">
        <v>47</v>
      </c>
      <c r="AG55" s="66">
        <f t="shared" si="38"/>
        <v>0</v>
      </c>
      <c r="AH55" s="67">
        <f t="shared" si="38"/>
        <v>0</v>
      </c>
      <c r="AI55" s="67">
        <f t="shared" si="38"/>
        <v>0</v>
      </c>
      <c r="AJ55" s="67">
        <f t="shared" si="38"/>
        <v>0</v>
      </c>
      <c r="AK55" s="67">
        <f t="shared" si="38"/>
        <v>0</v>
      </c>
      <c r="AL55" s="67">
        <f t="shared" si="38"/>
        <v>0</v>
      </c>
      <c r="AM55" s="67">
        <f t="shared" si="38"/>
        <v>0</v>
      </c>
      <c r="AN55" s="67">
        <f t="shared" si="38"/>
        <v>0</v>
      </c>
      <c r="AO55" s="67">
        <f t="shared" si="38"/>
        <v>0</v>
      </c>
      <c r="AP55" s="68">
        <f t="shared" si="38"/>
        <v>0</v>
      </c>
    </row>
    <row r="56" spans="2:42">
      <c r="B56" s="94">
        <v>28</v>
      </c>
      <c r="C56" s="203"/>
      <c r="D56" s="204"/>
      <c r="E56" s="204"/>
      <c r="F56" s="204"/>
      <c r="G56" s="204"/>
      <c r="H56" s="204"/>
      <c r="I56" s="204"/>
      <c r="J56" s="204"/>
      <c r="K56" s="204"/>
      <c r="L56" s="204"/>
      <c r="M56" s="204"/>
      <c r="N56" s="204"/>
      <c r="O56" s="204"/>
      <c r="P56" s="204"/>
      <c r="Q56" s="204"/>
      <c r="R56" s="205"/>
      <c r="T56" s="35">
        <f t="shared" si="13"/>
        <v>0</v>
      </c>
      <c r="U56" s="35">
        <f t="shared" si="14"/>
        <v>0</v>
      </c>
      <c r="V56" s="35">
        <f t="shared" si="15"/>
        <v>0</v>
      </c>
      <c r="W56" s="35">
        <f t="shared" si="16"/>
        <v>0</v>
      </c>
      <c r="X56" s="35">
        <f t="shared" si="17"/>
        <v>0</v>
      </c>
      <c r="Y56" s="35">
        <f t="shared" si="18"/>
        <v>0</v>
      </c>
      <c r="Z56" s="35">
        <f t="shared" si="19"/>
        <v>0</v>
      </c>
      <c r="AA56" s="35">
        <f t="shared" si="20"/>
        <v>0</v>
      </c>
      <c r="AB56" s="35">
        <f t="shared" si="21"/>
        <v>0</v>
      </c>
      <c r="AC56" s="35">
        <f t="shared" si="22"/>
        <v>0</v>
      </c>
      <c r="AE56" s="285"/>
      <c r="AF56" s="49" t="s">
        <v>113</v>
      </c>
      <c r="AG56" s="55">
        <f t="shared" si="38"/>
        <v>0</v>
      </c>
      <c r="AH56" s="1">
        <f t="shared" si="38"/>
        <v>0</v>
      </c>
      <c r="AI56" s="1">
        <f t="shared" si="38"/>
        <v>0</v>
      </c>
      <c r="AJ56" s="1">
        <f t="shared" si="38"/>
        <v>0</v>
      </c>
      <c r="AK56" s="1">
        <f t="shared" si="38"/>
        <v>0</v>
      </c>
      <c r="AL56" s="1">
        <f t="shared" si="38"/>
        <v>0</v>
      </c>
      <c r="AM56" s="1">
        <f t="shared" si="38"/>
        <v>0</v>
      </c>
      <c r="AN56" s="1">
        <f t="shared" si="38"/>
        <v>0</v>
      </c>
      <c r="AO56" s="1">
        <f t="shared" si="38"/>
        <v>0</v>
      </c>
      <c r="AP56" s="2">
        <f t="shared" si="38"/>
        <v>0</v>
      </c>
    </row>
    <row r="57" spans="2:42">
      <c r="B57" s="94">
        <v>29</v>
      </c>
      <c r="C57" s="203"/>
      <c r="D57" s="204"/>
      <c r="E57" s="204"/>
      <c r="F57" s="204"/>
      <c r="G57" s="204"/>
      <c r="H57" s="204"/>
      <c r="I57" s="204"/>
      <c r="J57" s="204"/>
      <c r="K57" s="204"/>
      <c r="L57" s="204"/>
      <c r="M57" s="204"/>
      <c r="N57" s="204"/>
      <c r="O57" s="204"/>
      <c r="P57" s="204"/>
      <c r="Q57" s="204"/>
      <c r="R57" s="205"/>
      <c r="T57" s="35">
        <f t="shared" si="13"/>
        <v>0</v>
      </c>
      <c r="U57" s="35">
        <f t="shared" si="14"/>
        <v>0</v>
      </c>
      <c r="V57" s="35">
        <f t="shared" si="15"/>
        <v>0</v>
      </c>
      <c r="W57" s="35">
        <f t="shared" si="16"/>
        <v>0</v>
      </c>
      <c r="X57" s="35">
        <f t="shared" si="17"/>
        <v>0</v>
      </c>
      <c r="Y57" s="35">
        <f t="shared" si="18"/>
        <v>0</v>
      </c>
      <c r="Z57" s="35">
        <f t="shared" si="19"/>
        <v>0</v>
      </c>
      <c r="AA57" s="35">
        <f t="shared" si="20"/>
        <v>0</v>
      </c>
      <c r="AB57" s="35">
        <f t="shared" si="21"/>
        <v>0</v>
      </c>
      <c r="AC57" s="35">
        <f t="shared" si="22"/>
        <v>0</v>
      </c>
      <c r="AE57" s="282" t="s">
        <v>19</v>
      </c>
      <c r="AF57" s="50" t="s">
        <v>6</v>
      </c>
      <c r="AG57" s="56">
        <f t="shared" ref="AG57:AP58" si="39">SUMIF($G$29:$G$128,$AF57,T$29:T$128)</f>
        <v>0</v>
      </c>
      <c r="AH57" s="3">
        <f t="shared" si="39"/>
        <v>0</v>
      </c>
      <c r="AI57" s="3">
        <f t="shared" si="39"/>
        <v>0</v>
      </c>
      <c r="AJ57" s="3">
        <f t="shared" si="39"/>
        <v>0</v>
      </c>
      <c r="AK57" s="3">
        <f t="shared" si="39"/>
        <v>0</v>
      </c>
      <c r="AL57" s="3">
        <f t="shared" si="39"/>
        <v>0</v>
      </c>
      <c r="AM57" s="3">
        <f t="shared" si="39"/>
        <v>0</v>
      </c>
      <c r="AN57" s="3">
        <f t="shared" si="39"/>
        <v>0</v>
      </c>
      <c r="AO57" s="3">
        <f t="shared" si="39"/>
        <v>0</v>
      </c>
      <c r="AP57" s="4">
        <f t="shared" si="39"/>
        <v>0</v>
      </c>
    </row>
    <row r="58" spans="2:42">
      <c r="B58" s="94">
        <v>30</v>
      </c>
      <c r="C58" s="203"/>
      <c r="D58" s="204"/>
      <c r="E58" s="204"/>
      <c r="F58" s="204"/>
      <c r="G58" s="204"/>
      <c r="H58" s="204"/>
      <c r="I58" s="204"/>
      <c r="J58" s="204"/>
      <c r="K58" s="204"/>
      <c r="L58" s="204"/>
      <c r="M58" s="204"/>
      <c r="N58" s="204"/>
      <c r="O58" s="204"/>
      <c r="P58" s="204"/>
      <c r="Q58" s="204"/>
      <c r="R58" s="205"/>
      <c r="T58" s="35">
        <f t="shared" si="13"/>
        <v>0</v>
      </c>
      <c r="U58" s="35">
        <f t="shared" si="14"/>
        <v>0</v>
      </c>
      <c r="V58" s="35">
        <f t="shared" si="15"/>
        <v>0</v>
      </c>
      <c r="W58" s="35">
        <f t="shared" si="16"/>
        <v>0</v>
      </c>
      <c r="X58" s="35">
        <f t="shared" si="17"/>
        <v>0</v>
      </c>
      <c r="Y58" s="35">
        <f t="shared" si="18"/>
        <v>0</v>
      </c>
      <c r="Z58" s="35">
        <f t="shared" si="19"/>
        <v>0</v>
      </c>
      <c r="AA58" s="35">
        <f t="shared" si="20"/>
        <v>0</v>
      </c>
      <c r="AB58" s="35">
        <f t="shared" si="21"/>
        <v>0</v>
      </c>
      <c r="AC58" s="35">
        <f t="shared" si="22"/>
        <v>0</v>
      </c>
      <c r="AE58" s="283"/>
      <c r="AF58" s="49" t="s">
        <v>5</v>
      </c>
      <c r="AG58" s="55">
        <f t="shared" si="39"/>
        <v>0</v>
      </c>
      <c r="AH58" s="1">
        <f t="shared" si="39"/>
        <v>0</v>
      </c>
      <c r="AI58" s="1">
        <f t="shared" si="39"/>
        <v>0</v>
      </c>
      <c r="AJ58" s="1">
        <f t="shared" si="39"/>
        <v>0</v>
      </c>
      <c r="AK58" s="1">
        <f t="shared" si="39"/>
        <v>0</v>
      </c>
      <c r="AL58" s="1">
        <f t="shared" si="39"/>
        <v>0</v>
      </c>
      <c r="AM58" s="1">
        <f t="shared" si="39"/>
        <v>0</v>
      </c>
      <c r="AN58" s="1">
        <f t="shared" si="39"/>
        <v>0</v>
      </c>
      <c r="AO58" s="1">
        <f t="shared" si="39"/>
        <v>0</v>
      </c>
      <c r="AP58" s="2">
        <f t="shared" si="39"/>
        <v>0</v>
      </c>
    </row>
    <row r="59" spans="2:42">
      <c r="B59" s="94">
        <v>31</v>
      </c>
      <c r="C59" s="203"/>
      <c r="D59" s="204"/>
      <c r="E59" s="204"/>
      <c r="F59" s="204"/>
      <c r="G59" s="204"/>
      <c r="H59" s="204"/>
      <c r="I59" s="204"/>
      <c r="J59" s="204"/>
      <c r="K59" s="204"/>
      <c r="L59" s="204"/>
      <c r="M59" s="204"/>
      <c r="N59" s="204"/>
      <c r="O59" s="204"/>
      <c r="P59" s="204"/>
      <c r="Q59" s="204"/>
      <c r="R59" s="205"/>
      <c r="T59" s="35">
        <f t="shared" si="13"/>
        <v>0</v>
      </c>
      <c r="U59" s="35">
        <f t="shared" si="14"/>
        <v>0</v>
      </c>
      <c r="V59" s="35">
        <f t="shared" si="15"/>
        <v>0</v>
      </c>
      <c r="W59" s="35">
        <f t="shared" si="16"/>
        <v>0</v>
      </c>
      <c r="X59" s="35">
        <f t="shared" si="17"/>
        <v>0</v>
      </c>
      <c r="Y59" s="35">
        <f t="shared" si="18"/>
        <v>0</v>
      </c>
      <c r="Z59" s="35">
        <f t="shared" si="19"/>
        <v>0</v>
      </c>
      <c r="AA59" s="35">
        <f t="shared" si="20"/>
        <v>0</v>
      </c>
      <c r="AB59" s="35">
        <f t="shared" si="21"/>
        <v>0</v>
      </c>
      <c r="AC59" s="35">
        <f t="shared" si="22"/>
        <v>0</v>
      </c>
      <c r="AE59" s="306" t="s">
        <v>20</v>
      </c>
      <c r="AF59" s="50" t="s">
        <v>6</v>
      </c>
      <c r="AG59" s="15">
        <f t="shared" ref="AG59:AP60" si="40">SUMIF($H$29:$H$128,$AF59,T$29:T$128)</f>
        <v>0</v>
      </c>
      <c r="AH59" s="9">
        <f t="shared" si="40"/>
        <v>0</v>
      </c>
      <c r="AI59" s="9">
        <f t="shared" si="40"/>
        <v>0</v>
      </c>
      <c r="AJ59" s="9">
        <f t="shared" si="40"/>
        <v>0</v>
      </c>
      <c r="AK59" s="9">
        <f t="shared" si="40"/>
        <v>0</v>
      </c>
      <c r="AL59" s="9">
        <f t="shared" si="40"/>
        <v>0</v>
      </c>
      <c r="AM59" s="9">
        <f t="shared" si="40"/>
        <v>0</v>
      </c>
      <c r="AN59" s="9">
        <f t="shared" si="40"/>
        <v>0</v>
      </c>
      <c r="AO59" s="9">
        <f t="shared" si="40"/>
        <v>0</v>
      </c>
      <c r="AP59" s="10">
        <f t="shared" si="40"/>
        <v>0</v>
      </c>
    </row>
    <row r="60" spans="2:42" ht="13.5" thickBot="1">
      <c r="B60" s="94">
        <v>32</v>
      </c>
      <c r="C60" s="203"/>
      <c r="D60" s="204"/>
      <c r="E60" s="204"/>
      <c r="F60" s="204"/>
      <c r="G60" s="204"/>
      <c r="H60" s="204"/>
      <c r="I60" s="204"/>
      <c r="J60" s="204"/>
      <c r="K60" s="204"/>
      <c r="L60" s="204"/>
      <c r="M60" s="204"/>
      <c r="N60" s="204"/>
      <c r="O60" s="204"/>
      <c r="P60" s="204"/>
      <c r="Q60" s="204"/>
      <c r="R60" s="205"/>
      <c r="T60" s="35">
        <f t="shared" si="13"/>
        <v>0</v>
      </c>
      <c r="U60" s="35">
        <f t="shared" si="14"/>
        <v>0</v>
      </c>
      <c r="V60" s="35">
        <f t="shared" si="15"/>
        <v>0</v>
      </c>
      <c r="W60" s="35">
        <f t="shared" si="16"/>
        <v>0</v>
      </c>
      <c r="X60" s="35">
        <f t="shared" si="17"/>
        <v>0</v>
      </c>
      <c r="Y60" s="35">
        <f t="shared" si="18"/>
        <v>0</v>
      </c>
      <c r="Z60" s="35">
        <f t="shared" si="19"/>
        <v>0</v>
      </c>
      <c r="AA60" s="35">
        <f t="shared" si="20"/>
        <v>0</v>
      </c>
      <c r="AB60" s="35">
        <f t="shared" si="21"/>
        <v>0</v>
      </c>
      <c r="AC60" s="35">
        <f t="shared" si="22"/>
        <v>0</v>
      </c>
      <c r="AE60" s="307"/>
      <c r="AF60" s="52" t="s">
        <v>5</v>
      </c>
      <c r="AG60" s="58">
        <f t="shared" si="40"/>
        <v>0</v>
      </c>
      <c r="AH60" s="11">
        <f t="shared" si="40"/>
        <v>0</v>
      </c>
      <c r="AI60" s="11">
        <f t="shared" si="40"/>
        <v>0</v>
      </c>
      <c r="AJ60" s="11">
        <f t="shared" si="40"/>
        <v>0</v>
      </c>
      <c r="AK60" s="11">
        <f t="shared" si="40"/>
        <v>0</v>
      </c>
      <c r="AL60" s="11">
        <f t="shared" si="40"/>
        <v>0</v>
      </c>
      <c r="AM60" s="11">
        <f t="shared" si="40"/>
        <v>0</v>
      </c>
      <c r="AN60" s="11">
        <f t="shared" si="40"/>
        <v>0</v>
      </c>
      <c r="AO60" s="11">
        <f t="shared" si="40"/>
        <v>0</v>
      </c>
      <c r="AP60" s="12">
        <f t="shared" si="40"/>
        <v>0</v>
      </c>
    </row>
    <row r="61" spans="2:42" ht="13.5" thickBot="1">
      <c r="B61" s="94">
        <v>33</v>
      </c>
      <c r="C61" s="203"/>
      <c r="D61" s="204"/>
      <c r="E61" s="204"/>
      <c r="F61" s="204"/>
      <c r="G61" s="204"/>
      <c r="H61" s="204"/>
      <c r="I61" s="204"/>
      <c r="J61" s="204"/>
      <c r="K61" s="204"/>
      <c r="L61" s="204"/>
      <c r="M61" s="204"/>
      <c r="N61" s="204"/>
      <c r="O61" s="204"/>
      <c r="P61" s="204"/>
      <c r="Q61" s="204"/>
      <c r="R61" s="205"/>
      <c r="T61" s="35">
        <f t="shared" si="13"/>
        <v>0</v>
      </c>
      <c r="U61" s="35">
        <f t="shared" si="14"/>
        <v>0</v>
      </c>
      <c r="V61" s="35">
        <f t="shared" si="15"/>
        <v>0</v>
      </c>
      <c r="W61" s="35">
        <f t="shared" si="16"/>
        <v>0</v>
      </c>
      <c r="X61" s="35">
        <f t="shared" si="17"/>
        <v>0</v>
      </c>
      <c r="Y61" s="35">
        <f t="shared" si="18"/>
        <v>0</v>
      </c>
      <c r="Z61" s="35">
        <f t="shared" si="19"/>
        <v>0</v>
      </c>
      <c r="AA61" s="35">
        <f t="shared" si="20"/>
        <v>0</v>
      </c>
      <c r="AB61" s="35">
        <f t="shared" si="21"/>
        <v>0</v>
      </c>
      <c r="AC61" s="35">
        <f t="shared" si="22"/>
        <v>0</v>
      </c>
      <c r="AE61" s="71"/>
      <c r="AF61" s="72"/>
      <c r="AG61" s="73"/>
      <c r="AH61" s="74"/>
      <c r="AI61" s="74"/>
      <c r="AJ61" s="74"/>
      <c r="AK61" s="74"/>
      <c r="AL61" s="74"/>
      <c r="AM61" s="74"/>
      <c r="AN61" s="74"/>
      <c r="AO61" s="74"/>
      <c r="AP61" s="75"/>
    </row>
    <row r="62" spans="2:42">
      <c r="B62" s="94">
        <v>34</v>
      </c>
      <c r="C62" s="203"/>
      <c r="D62" s="204"/>
      <c r="E62" s="204"/>
      <c r="F62" s="204"/>
      <c r="G62" s="204"/>
      <c r="H62" s="204"/>
      <c r="I62" s="204"/>
      <c r="J62" s="204"/>
      <c r="K62" s="204"/>
      <c r="L62" s="204"/>
      <c r="M62" s="204"/>
      <c r="N62" s="204"/>
      <c r="O62" s="204"/>
      <c r="P62" s="204"/>
      <c r="Q62" s="204"/>
      <c r="R62" s="205"/>
      <c r="T62" s="35">
        <f t="shared" si="13"/>
        <v>0</v>
      </c>
      <c r="U62" s="35">
        <f t="shared" si="14"/>
        <v>0</v>
      </c>
      <c r="V62" s="35">
        <f t="shared" si="15"/>
        <v>0</v>
      </c>
      <c r="W62" s="35">
        <f t="shared" si="16"/>
        <v>0</v>
      </c>
      <c r="X62" s="35">
        <f t="shared" si="17"/>
        <v>0</v>
      </c>
      <c r="Y62" s="35">
        <f t="shared" si="18"/>
        <v>0</v>
      </c>
      <c r="Z62" s="35">
        <f t="shared" si="19"/>
        <v>0</v>
      </c>
      <c r="AA62" s="35">
        <f t="shared" si="20"/>
        <v>0</v>
      </c>
      <c r="AB62" s="35">
        <f t="shared" si="21"/>
        <v>0</v>
      </c>
      <c r="AC62" s="35">
        <f t="shared" si="22"/>
        <v>0</v>
      </c>
      <c r="AE62" s="291" t="s">
        <v>37</v>
      </c>
      <c r="AF62" s="88">
        <v>2004</v>
      </c>
      <c r="AG62" s="89">
        <f t="shared" ref="AG62:AP62" si="41">IF(AG32&gt;0,IF(AG$6+KR-$AF32&gt;0,AG$6+KR-$AF32,0),0)</f>
        <v>0</v>
      </c>
      <c r="AH62" s="90">
        <f t="shared" si="41"/>
        <v>0</v>
      </c>
      <c r="AI62" s="90">
        <f t="shared" si="41"/>
        <v>0</v>
      </c>
      <c r="AJ62" s="90">
        <f t="shared" si="41"/>
        <v>0</v>
      </c>
      <c r="AK62" s="90">
        <f t="shared" si="41"/>
        <v>0</v>
      </c>
      <c r="AL62" s="90">
        <f t="shared" si="41"/>
        <v>0</v>
      </c>
      <c r="AM62" s="90">
        <f t="shared" si="41"/>
        <v>0</v>
      </c>
      <c r="AN62" s="90">
        <f t="shared" si="41"/>
        <v>0</v>
      </c>
      <c r="AO62" s="90">
        <f t="shared" si="41"/>
        <v>0</v>
      </c>
      <c r="AP62" s="91">
        <f t="shared" si="41"/>
        <v>0</v>
      </c>
    </row>
    <row r="63" spans="2:42">
      <c r="B63" s="94">
        <v>35</v>
      </c>
      <c r="C63" s="203"/>
      <c r="D63" s="204"/>
      <c r="E63" s="204"/>
      <c r="F63" s="204"/>
      <c r="G63" s="204"/>
      <c r="H63" s="204"/>
      <c r="I63" s="204"/>
      <c r="J63" s="204"/>
      <c r="K63" s="204"/>
      <c r="L63" s="204"/>
      <c r="M63" s="204"/>
      <c r="N63" s="204"/>
      <c r="O63" s="204"/>
      <c r="P63" s="204"/>
      <c r="Q63" s="204"/>
      <c r="R63" s="205"/>
      <c r="T63" s="35">
        <f t="shared" si="13"/>
        <v>0</v>
      </c>
      <c r="U63" s="35">
        <f t="shared" si="14"/>
        <v>0</v>
      </c>
      <c r="V63" s="35">
        <f t="shared" si="15"/>
        <v>0</v>
      </c>
      <c r="W63" s="35">
        <f t="shared" si="16"/>
        <v>0</v>
      </c>
      <c r="X63" s="35">
        <f t="shared" si="17"/>
        <v>0</v>
      </c>
      <c r="Y63" s="35">
        <f t="shared" si="18"/>
        <v>0</v>
      </c>
      <c r="Z63" s="35">
        <f t="shared" si="19"/>
        <v>0</v>
      </c>
      <c r="AA63" s="35">
        <f t="shared" si="20"/>
        <v>0</v>
      </c>
      <c r="AB63" s="35">
        <f t="shared" si="21"/>
        <v>0</v>
      </c>
      <c r="AC63" s="35">
        <f t="shared" si="22"/>
        <v>0</v>
      </c>
      <c r="AE63" s="284"/>
      <c r="AF63" s="51">
        <v>2005</v>
      </c>
      <c r="AG63" s="57">
        <f t="shared" ref="AG63:AP63" si="42">IF(AG33&gt;0,IF(AG$6+KR-$AF33&gt;0,AG$6+KR-$AF33,0),0)</f>
        <v>0</v>
      </c>
      <c r="AH63" s="5">
        <f t="shared" si="42"/>
        <v>0</v>
      </c>
      <c r="AI63" s="5">
        <f t="shared" si="42"/>
        <v>0</v>
      </c>
      <c r="AJ63" s="5">
        <f t="shared" si="42"/>
        <v>0</v>
      </c>
      <c r="AK63" s="5">
        <f t="shared" si="42"/>
        <v>0</v>
      </c>
      <c r="AL63" s="5">
        <f t="shared" si="42"/>
        <v>0</v>
      </c>
      <c r="AM63" s="5">
        <f t="shared" si="42"/>
        <v>0</v>
      </c>
      <c r="AN63" s="5">
        <f t="shared" si="42"/>
        <v>0</v>
      </c>
      <c r="AO63" s="5">
        <f t="shared" si="42"/>
        <v>0</v>
      </c>
      <c r="AP63" s="6">
        <f t="shared" si="42"/>
        <v>0</v>
      </c>
    </row>
    <row r="64" spans="2:42">
      <c r="B64" s="94">
        <v>36</v>
      </c>
      <c r="C64" s="203"/>
      <c r="D64" s="204"/>
      <c r="E64" s="204"/>
      <c r="F64" s="204"/>
      <c r="G64" s="204"/>
      <c r="H64" s="204"/>
      <c r="I64" s="204"/>
      <c r="J64" s="204"/>
      <c r="K64" s="204"/>
      <c r="L64" s="204"/>
      <c r="M64" s="204"/>
      <c r="N64" s="204"/>
      <c r="O64" s="204"/>
      <c r="P64" s="204"/>
      <c r="Q64" s="204"/>
      <c r="R64" s="205"/>
      <c r="T64" s="35">
        <f t="shared" si="13"/>
        <v>0</v>
      </c>
      <c r="U64" s="35">
        <f t="shared" si="14"/>
        <v>0</v>
      </c>
      <c r="V64" s="35">
        <f t="shared" si="15"/>
        <v>0</v>
      </c>
      <c r="W64" s="35">
        <f t="shared" si="16"/>
        <v>0</v>
      </c>
      <c r="X64" s="35">
        <f t="shared" si="17"/>
        <v>0</v>
      </c>
      <c r="Y64" s="35">
        <f t="shared" si="18"/>
        <v>0</v>
      </c>
      <c r="Z64" s="35">
        <f t="shared" si="19"/>
        <v>0</v>
      </c>
      <c r="AA64" s="35">
        <f t="shared" si="20"/>
        <v>0</v>
      </c>
      <c r="AB64" s="35">
        <f t="shared" si="21"/>
        <v>0</v>
      </c>
      <c r="AC64" s="35">
        <f t="shared" si="22"/>
        <v>0</v>
      </c>
      <c r="AE64" s="284"/>
      <c r="AF64" s="51">
        <v>2006</v>
      </c>
      <c r="AG64" s="57">
        <f t="shared" ref="AG64:AP64" si="43">IF(AG34&gt;0,IF(AG$6+KR-$AF34&gt;0,AG$6+KR-$AF34,0),0)</f>
        <v>0</v>
      </c>
      <c r="AH64" s="5">
        <f t="shared" si="43"/>
        <v>0</v>
      </c>
      <c r="AI64" s="5">
        <f t="shared" si="43"/>
        <v>0</v>
      </c>
      <c r="AJ64" s="5">
        <f t="shared" si="43"/>
        <v>0</v>
      </c>
      <c r="AK64" s="5">
        <f t="shared" si="43"/>
        <v>0</v>
      </c>
      <c r="AL64" s="5">
        <f t="shared" si="43"/>
        <v>0</v>
      </c>
      <c r="AM64" s="5">
        <f t="shared" si="43"/>
        <v>0</v>
      </c>
      <c r="AN64" s="5">
        <f t="shared" si="43"/>
        <v>0</v>
      </c>
      <c r="AO64" s="5">
        <f t="shared" si="43"/>
        <v>0</v>
      </c>
      <c r="AP64" s="6">
        <f t="shared" si="43"/>
        <v>0</v>
      </c>
    </row>
    <row r="65" spans="2:42">
      <c r="B65" s="94">
        <v>37</v>
      </c>
      <c r="C65" s="203"/>
      <c r="D65" s="204"/>
      <c r="E65" s="204"/>
      <c r="F65" s="204"/>
      <c r="G65" s="204"/>
      <c r="H65" s="204"/>
      <c r="I65" s="204"/>
      <c r="J65" s="204"/>
      <c r="K65" s="204"/>
      <c r="L65" s="204"/>
      <c r="M65" s="204"/>
      <c r="N65" s="204"/>
      <c r="O65" s="204"/>
      <c r="P65" s="204"/>
      <c r="Q65" s="204"/>
      <c r="R65" s="205"/>
      <c r="T65" s="35">
        <f t="shared" si="13"/>
        <v>0</v>
      </c>
      <c r="U65" s="35">
        <f t="shared" si="14"/>
        <v>0</v>
      </c>
      <c r="V65" s="35">
        <f t="shared" si="15"/>
        <v>0</v>
      </c>
      <c r="W65" s="35">
        <f t="shared" si="16"/>
        <v>0</v>
      </c>
      <c r="X65" s="35">
        <f t="shared" si="17"/>
        <v>0</v>
      </c>
      <c r="Y65" s="35">
        <f t="shared" si="18"/>
        <v>0</v>
      </c>
      <c r="Z65" s="35">
        <f t="shared" si="19"/>
        <v>0</v>
      </c>
      <c r="AA65" s="35">
        <f t="shared" si="20"/>
        <v>0</v>
      </c>
      <c r="AB65" s="35">
        <f t="shared" si="21"/>
        <v>0</v>
      </c>
      <c r="AC65" s="35">
        <f t="shared" si="22"/>
        <v>0</v>
      </c>
      <c r="AE65" s="284"/>
      <c r="AF65" s="51">
        <v>2007</v>
      </c>
      <c r="AG65" s="57">
        <f t="shared" ref="AG65:AP65" si="44">IF(AG35&gt;0,IF(AG$6+KR-$AF35&gt;0,AG$6+KR-$AF35,0),0)</f>
        <v>0</v>
      </c>
      <c r="AH65" s="5">
        <f t="shared" si="44"/>
        <v>0</v>
      </c>
      <c r="AI65" s="5">
        <f t="shared" si="44"/>
        <v>0</v>
      </c>
      <c r="AJ65" s="5">
        <f t="shared" si="44"/>
        <v>0</v>
      </c>
      <c r="AK65" s="5">
        <f t="shared" si="44"/>
        <v>0</v>
      </c>
      <c r="AL65" s="5">
        <f t="shared" si="44"/>
        <v>0</v>
      </c>
      <c r="AM65" s="5">
        <f t="shared" si="44"/>
        <v>0</v>
      </c>
      <c r="AN65" s="5">
        <f t="shared" si="44"/>
        <v>0</v>
      </c>
      <c r="AO65" s="5">
        <f t="shared" si="44"/>
        <v>0</v>
      </c>
      <c r="AP65" s="6">
        <f t="shared" si="44"/>
        <v>0</v>
      </c>
    </row>
    <row r="66" spans="2:42">
      <c r="B66" s="94">
        <v>38</v>
      </c>
      <c r="C66" s="203"/>
      <c r="D66" s="204"/>
      <c r="E66" s="204"/>
      <c r="F66" s="204"/>
      <c r="G66" s="204"/>
      <c r="H66" s="204"/>
      <c r="I66" s="204"/>
      <c r="J66" s="204"/>
      <c r="K66" s="204"/>
      <c r="L66" s="204"/>
      <c r="M66" s="204"/>
      <c r="N66" s="204"/>
      <c r="O66" s="204"/>
      <c r="P66" s="204"/>
      <c r="Q66" s="204"/>
      <c r="R66" s="205"/>
      <c r="T66" s="35">
        <f t="shared" si="13"/>
        <v>0</v>
      </c>
      <c r="U66" s="35">
        <f t="shared" si="14"/>
        <v>0</v>
      </c>
      <c r="V66" s="35">
        <f t="shared" si="15"/>
        <v>0</v>
      </c>
      <c r="W66" s="35">
        <f t="shared" si="16"/>
        <v>0</v>
      </c>
      <c r="X66" s="35">
        <f t="shared" si="17"/>
        <v>0</v>
      </c>
      <c r="Y66" s="35">
        <f t="shared" si="18"/>
        <v>0</v>
      </c>
      <c r="Z66" s="35">
        <f t="shared" si="19"/>
        <v>0</v>
      </c>
      <c r="AA66" s="35">
        <f t="shared" si="20"/>
        <v>0</v>
      </c>
      <c r="AB66" s="35">
        <f t="shared" si="21"/>
        <v>0</v>
      </c>
      <c r="AC66" s="35">
        <f t="shared" si="22"/>
        <v>0</v>
      </c>
      <c r="AE66" s="284"/>
      <c r="AF66" s="51">
        <v>2008</v>
      </c>
      <c r="AG66" s="57">
        <f t="shared" ref="AG66:AP66" si="45">IF(AG36&gt;0,IF(AG$6+KR-$AF36&gt;0,AG$6+KR-$AF36,0),0)</f>
        <v>0</v>
      </c>
      <c r="AH66" s="5">
        <f t="shared" si="45"/>
        <v>0</v>
      </c>
      <c r="AI66" s="5">
        <f t="shared" si="45"/>
        <v>0</v>
      </c>
      <c r="AJ66" s="5">
        <f t="shared" si="45"/>
        <v>0</v>
      </c>
      <c r="AK66" s="5">
        <f t="shared" si="45"/>
        <v>0</v>
      </c>
      <c r="AL66" s="5">
        <f t="shared" si="45"/>
        <v>0</v>
      </c>
      <c r="AM66" s="5">
        <f t="shared" si="45"/>
        <v>0</v>
      </c>
      <c r="AN66" s="5">
        <f t="shared" si="45"/>
        <v>0</v>
      </c>
      <c r="AO66" s="5">
        <f t="shared" si="45"/>
        <v>0</v>
      </c>
      <c r="AP66" s="6">
        <f t="shared" si="45"/>
        <v>0</v>
      </c>
    </row>
    <row r="67" spans="2:42">
      <c r="B67" s="94">
        <v>39</v>
      </c>
      <c r="C67" s="203"/>
      <c r="D67" s="204"/>
      <c r="E67" s="204"/>
      <c r="F67" s="204"/>
      <c r="G67" s="204"/>
      <c r="H67" s="204"/>
      <c r="I67" s="204"/>
      <c r="J67" s="204"/>
      <c r="K67" s="204"/>
      <c r="L67" s="204"/>
      <c r="M67" s="204"/>
      <c r="N67" s="204"/>
      <c r="O67" s="204"/>
      <c r="P67" s="204"/>
      <c r="Q67" s="204"/>
      <c r="R67" s="205"/>
      <c r="T67" s="35">
        <f t="shared" si="13"/>
        <v>0</v>
      </c>
      <c r="U67" s="35">
        <f t="shared" si="14"/>
        <v>0</v>
      </c>
      <c r="V67" s="35">
        <f t="shared" si="15"/>
        <v>0</v>
      </c>
      <c r="W67" s="35">
        <f t="shared" si="16"/>
        <v>0</v>
      </c>
      <c r="X67" s="35">
        <f t="shared" si="17"/>
        <v>0</v>
      </c>
      <c r="Y67" s="35">
        <f t="shared" si="18"/>
        <v>0</v>
      </c>
      <c r="Z67" s="35">
        <f t="shared" si="19"/>
        <v>0</v>
      </c>
      <c r="AA67" s="35">
        <f t="shared" si="20"/>
        <v>0</v>
      </c>
      <c r="AB67" s="35">
        <f t="shared" si="21"/>
        <v>0</v>
      </c>
      <c r="AC67" s="35">
        <f t="shared" si="22"/>
        <v>0</v>
      </c>
      <c r="AE67" s="284"/>
      <c r="AF67" s="51">
        <v>2009</v>
      </c>
      <c r="AG67" s="57">
        <f t="shared" ref="AG67:AP67" si="46">IF(AG37&gt;0,IF(AG$6+KR-$AF37&gt;0,AG$6+KR-$AF37,0),0)</f>
        <v>0</v>
      </c>
      <c r="AH67" s="5">
        <f t="shared" si="46"/>
        <v>0</v>
      </c>
      <c r="AI67" s="5">
        <f t="shared" si="46"/>
        <v>0</v>
      </c>
      <c r="AJ67" s="5">
        <f t="shared" si="46"/>
        <v>0</v>
      </c>
      <c r="AK67" s="5">
        <f t="shared" si="46"/>
        <v>0</v>
      </c>
      <c r="AL67" s="5">
        <f t="shared" si="46"/>
        <v>0</v>
      </c>
      <c r="AM67" s="5">
        <f t="shared" si="46"/>
        <v>0</v>
      </c>
      <c r="AN67" s="5">
        <f t="shared" si="46"/>
        <v>0</v>
      </c>
      <c r="AO67" s="5">
        <f t="shared" si="46"/>
        <v>0</v>
      </c>
      <c r="AP67" s="6">
        <f t="shared" si="46"/>
        <v>0</v>
      </c>
    </row>
    <row r="68" spans="2:42">
      <c r="B68" s="94">
        <v>40</v>
      </c>
      <c r="C68" s="203"/>
      <c r="D68" s="204"/>
      <c r="E68" s="204"/>
      <c r="F68" s="204"/>
      <c r="G68" s="204"/>
      <c r="H68" s="204"/>
      <c r="I68" s="204"/>
      <c r="J68" s="204"/>
      <c r="K68" s="204"/>
      <c r="L68" s="204"/>
      <c r="M68" s="204"/>
      <c r="N68" s="204"/>
      <c r="O68" s="204"/>
      <c r="P68" s="204"/>
      <c r="Q68" s="204"/>
      <c r="R68" s="205"/>
      <c r="T68" s="35">
        <f t="shared" si="13"/>
        <v>0</v>
      </c>
      <c r="U68" s="35">
        <f t="shared" si="14"/>
        <v>0</v>
      </c>
      <c r="V68" s="35">
        <f t="shared" si="15"/>
        <v>0</v>
      </c>
      <c r="W68" s="35">
        <f t="shared" si="16"/>
        <v>0</v>
      </c>
      <c r="X68" s="35">
        <f t="shared" si="17"/>
        <v>0</v>
      </c>
      <c r="Y68" s="35">
        <f t="shared" si="18"/>
        <v>0</v>
      </c>
      <c r="Z68" s="35">
        <f t="shared" si="19"/>
        <v>0</v>
      </c>
      <c r="AA68" s="35">
        <f t="shared" si="20"/>
        <v>0</v>
      </c>
      <c r="AB68" s="35">
        <f t="shared" si="21"/>
        <v>0</v>
      </c>
      <c r="AC68" s="35">
        <f t="shared" si="22"/>
        <v>0</v>
      </c>
      <c r="AE68" s="284"/>
      <c r="AF68" s="51">
        <v>2010</v>
      </c>
      <c r="AG68" s="57">
        <f t="shared" ref="AG68:AP68" si="47">IF(AG38&gt;0,IF(AG$6+KR-$AF38&gt;0,AG$6+KR-$AF38,0),0)</f>
        <v>0</v>
      </c>
      <c r="AH68" s="5">
        <f t="shared" si="47"/>
        <v>0</v>
      </c>
      <c r="AI68" s="5">
        <f t="shared" si="47"/>
        <v>0</v>
      </c>
      <c r="AJ68" s="5">
        <f t="shared" si="47"/>
        <v>0</v>
      </c>
      <c r="AK68" s="5">
        <f t="shared" si="47"/>
        <v>0</v>
      </c>
      <c r="AL68" s="5">
        <f t="shared" si="47"/>
        <v>0</v>
      </c>
      <c r="AM68" s="5">
        <f t="shared" si="47"/>
        <v>0</v>
      </c>
      <c r="AN68" s="5">
        <f t="shared" si="47"/>
        <v>0</v>
      </c>
      <c r="AO68" s="5">
        <f t="shared" si="47"/>
        <v>0</v>
      </c>
      <c r="AP68" s="6">
        <f t="shared" si="47"/>
        <v>0</v>
      </c>
    </row>
    <row r="69" spans="2:42">
      <c r="B69" s="94">
        <v>41</v>
      </c>
      <c r="C69" s="203"/>
      <c r="D69" s="204"/>
      <c r="E69" s="204"/>
      <c r="F69" s="204"/>
      <c r="G69" s="204"/>
      <c r="H69" s="204"/>
      <c r="I69" s="204"/>
      <c r="J69" s="204"/>
      <c r="K69" s="204"/>
      <c r="L69" s="204"/>
      <c r="M69" s="204"/>
      <c r="N69" s="204"/>
      <c r="O69" s="204"/>
      <c r="P69" s="204"/>
      <c r="Q69" s="204"/>
      <c r="R69" s="205"/>
      <c r="T69" s="35">
        <f t="shared" si="13"/>
        <v>0</v>
      </c>
      <c r="U69" s="35">
        <f t="shared" si="14"/>
        <v>0</v>
      </c>
      <c r="V69" s="35">
        <f t="shared" si="15"/>
        <v>0</v>
      </c>
      <c r="W69" s="35">
        <f t="shared" si="16"/>
        <v>0</v>
      </c>
      <c r="X69" s="35">
        <f t="shared" si="17"/>
        <v>0</v>
      </c>
      <c r="Y69" s="35">
        <f t="shared" si="18"/>
        <v>0</v>
      </c>
      <c r="Z69" s="35">
        <f t="shared" si="19"/>
        <v>0</v>
      </c>
      <c r="AA69" s="35">
        <f t="shared" si="20"/>
        <v>0</v>
      </c>
      <c r="AB69" s="35">
        <f t="shared" si="21"/>
        <v>0</v>
      </c>
      <c r="AC69" s="35">
        <f t="shared" si="22"/>
        <v>0</v>
      </c>
      <c r="AE69" s="284"/>
      <c r="AF69" s="51">
        <v>2011</v>
      </c>
      <c r="AG69" s="57">
        <f t="shared" ref="AG69:AP69" si="48">IF(AG39&gt;0,IF(AG$6+KR-$AF39&gt;0,AG$6+KR-$AF39,0),0)</f>
        <v>0</v>
      </c>
      <c r="AH69" s="5">
        <f t="shared" si="48"/>
        <v>0</v>
      </c>
      <c r="AI69" s="5">
        <f t="shared" si="48"/>
        <v>0</v>
      </c>
      <c r="AJ69" s="5">
        <f t="shared" si="48"/>
        <v>0</v>
      </c>
      <c r="AK69" s="5">
        <f t="shared" si="48"/>
        <v>0</v>
      </c>
      <c r="AL69" s="5">
        <f t="shared" si="48"/>
        <v>0</v>
      </c>
      <c r="AM69" s="5">
        <f t="shared" si="48"/>
        <v>0</v>
      </c>
      <c r="AN69" s="5">
        <f t="shared" si="48"/>
        <v>0</v>
      </c>
      <c r="AO69" s="5">
        <f t="shared" si="48"/>
        <v>0</v>
      </c>
      <c r="AP69" s="6">
        <f t="shared" si="48"/>
        <v>0</v>
      </c>
    </row>
    <row r="70" spans="2:42">
      <c r="B70" s="94">
        <v>42</v>
      </c>
      <c r="C70" s="203"/>
      <c r="D70" s="204"/>
      <c r="E70" s="204"/>
      <c r="F70" s="204"/>
      <c r="G70" s="204"/>
      <c r="H70" s="204"/>
      <c r="I70" s="204"/>
      <c r="J70" s="204"/>
      <c r="K70" s="204"/>
      <c r="L70" s="204"/>
      <c r="M70" s="204"/>
      <c r="N70" s="204"/>
      <c r="O70" s="204"/>
      <c r="P70" s="204"/>
      <c r="Q70" s="204"/>
      <c r="R70" s="205"/>
      <c r="T70" s="35">
        <f t="shared" si="13"/>
        <v>0</v>
      </c>
      <c r="U70" s="35">
        <f t="shared" si="14"/>
        <v>0</v>
      </c>
      <c r="V70" s="35">
        <f t="shared" si="15"/>
        <v>0</v>
      </c>
      <c r="W70" s="35">
        <f t="shared" si="16"/>
        <v>0</v>
      </c>
      <c r="X70" s="35">
        <f t="shared" si="17"/>
        <v>0</v>
      </c>
      <c r="Y70" s="35">
        <f t="shared" si="18"/>
        <v>0</v>
      </c>
      <c r="Z70" s="35">
        <f t="shared" si="19"/>
        <v>0</v>
      </c>
      <c r="AA70" s="35">
        <f t="shared" si="20"/>
        <v>0</v>
      </c>
      <c r="AB70" s="35">
        <f t="shared" si="21"/>
        <v>0</v>
      </c>
      <c r="AC70" s="35">
        <f t="shared" si="22"/>
        <v>0</v>
      </c>
      <c r="AE70" s="284"/>
      <c r="AF70" s="51">
        <v>2012</v>
      </c>
      <c r="AG70" s="57">
        <f t="shared" ref="AG70:AP70" si="49">IF(AG40&gt;0,IF(AG$6+KR-$AF40&gt;0,AG$6+KR-$AF40,0),0)</f>
        <v>0</v>
      </c>
      <c r="AH70" s="5">
        <f t="shared" si="49"/>
        <v>0</v>
      </c>
      <c r="AI70" s="5">
        <f t="shared" si="49"/>
        <v>0</v>
      </c>
      <c r="AJ70" s="5">
        <f t="shared" si="49"/>
        <v>0</v>
      </c>
      <c r="AK70" s="5">
        <f t="shared" si="49"/>
        <v>0</v>
      </c>
      <c r="AL70" s="5">
        <f t="shared" si="49"/>
        <v>0</v>
      </c>
      <c r="AM70" s="5">
        <f t="shared" si="49"/>
        <v>0</v>
      </c>
      <c r="AN70" s="5">
        <f t="shared" si="49"/>
        <v>0</v>
      </c>
      <c r="AO70" s="5">
        <f t="shared" si="49"/>
        <v>0</v>
      </c>
      <c r="AP70" s="6">
        <f t="shared" si="49"/>
        <v>0</v>
      </c>
    </row>
    <row r="71" spans="2:42">
      <c r="B71" s="94">
        <v>43</v>
      </c>
      <c r="C71" s="203"/>
      <c r="D71" s="204"/>
      <c r="E71" s="204"/>
      <c r="F71" s="204"/>
      <c r="G71" s="204"/>
      <c r="H71" s="204"/>
      <c r="I71" s="204"/>
      <c r="J71" s="204"/>
      <c r="K71" s="204"/>
      <c r="L71" s="204"/>
      <c r="M71" s="204"/>
      <c r="N71" s="204"/>
      <c r="O71" s="204"/>
      <c r="P71" s="204"/>
      <c r="Q71" s="204"/>
      <c r="R71" s="205"/>
      <c r="T71" s="35">
        <f t="shared" si="13"/>
        <v>0</v>
      </c>
      <c r="U71" s="35">
        <f t="shared" si="14"/>
        <v>0</v>
      </c>
      <c r="V71" s="35">
        <f t="shared" si="15"/>
        <v>0</v>
      </c>
      <c r="W71" s="35">
        <f t="shared" si="16"/>
        <v>0</v>
      </c>
      <c r="X71" s="35">
        <f t="shared" si="17"/>
        <v>0</v>
      </c>
      <c r="Y71" s="35">
        <f t="shared" si="18"/>
        <v>0</v>
      </c>
      <c r="Z71" s="35">
        <f t="shared" si="19"/>
        <v>0</v>
      </c>
      <c r="AA71" s="35">
        <f t="shared" si="20"/>
        <v>0</v>
      </c>
      <c r="AB71" s="35">
        <f t="shared" si="21"/>
        <v>0</v>
      </c>
      <c r="AC71" s="35">
        <f t="shared" si="22"/>
        <v>0</v>
      </c>
      <c r="AE71" s="284"/>
      <c r="AF71" s="51">
        <v>2013</v>
      </c>
      <c r="AG71" s="57">
        <f t="shared" ref="AG71:AP71" si="50">IF(AG41&gt;0,IF(AG$6+KR-$AF41&gt;0,AG$6+KR-$AF41,0),0)</f>
        <v>0</v>
      </c>
      <c r="AH71" s="5">
        <f t="shared" si="50"/>
        <v>0</v>
      </c>
      <c r="AI71" s="5">
        <f t="shared" si="50"/>
        <v>0</v>
      </c>
      <c r="AJ71" s="5">
        <f t="shared" si="50"/>
        <v>0</v>
      </c>
      <c r="AK71" s="5">
        <f t="shared" si="50"/>
        <v>0</v>
      </c>
      <c r="AL71" s="5">
        <f t="shared" si="50"/>
        <v>0</v>
      </c>
      <c r="AM71" s="5">
        <f t="shared" si="50"/>
        <v>0</v>
      </c>
      <c r="AN71" s="5">
        <f t="shared" si="50"/>
        <v>0</v>
      </c>
      <c r="AO71" s="5">
        <f t="shared" si="50"/>
        <v>0</v>
      </c>
      <c r="AP71" s="6">
        <f t="shared" si="50"/>
        <v>0</v>
      </c>
    </row>
    <row r="72" spans="2:42">
      <c r="B72" s="94">
        <v>44</v>
      </c>
      <c r="C72" s="203"/>
      <c r="D72" s="204"/>
      <c r="E72" s="204"/>
      <c r="F72" s="204"/>
      <c r="G72" s="204"/>
      <c r="H72" s="204"/>
      <c r="I72" s="204"/>
      <c r="J72" s="204"/>
      <c r="K72" s="204"/>
      <c r="L72" s="204"/>
      <c r="M72" s="204"/>
      <c r="N72" s="204"/>
      <c r="O72" s="204"/>
      <c r="P72" s="204"/>
      <c r="Q72" s="204"/>
      <c r="R72" s="205"/>
      <c r="T72" s="35">
        <f t="shared" si="13"/>
        <v>0</v>
      </c>
      <c r="U72" s="35">
        <f t="shared" si="14"/>
        <v>0</v>
      </c>
      <c r="V72" s="35">
        <f t="shared" si="15"/>
        <v>0</v>
      </c>
      <c r="W72" s="35">
        <f t="shared" si="16"/>
        <v>0</v>
      </c>
      <c r="X72" s="35">
        <f t="shared" si="17"/>
        <v>0</v>
      </c>
      <c r="Y72" s="35">
        <f t="shared" si="18"/>
        <v>0</v>
      </c>
      <c r="Z72" s="35">
        <f t="shared" si="19"/>
        <v>0</v>
      </c>
      <c r="AA72" s="35">
        <f t="shared" si="20"/>
        <v>0</v>
      </c>
      <c r="AB72" s="35">
        <f t="shared" si="21"/>
        <v>0</v>
      </c>
      <c r="AC72" s="35">
        <f t="shared" si="22"/>
        <v>0</v>
      </c>
      <c r="AE72" s="284"/>
      <c r="AF72" s="51">
        <v>2014</v>
      </c>
      <c r="AG72" s="57">
        <f t="shared" ref="AG72:AP72" si="51">IF(AG42&gt;0,IF(AG$6+KR-$AF42&gt;0,AG$6+KR-$AF42,0),0)</f>
        <v>0</v>
      </c>
      <c r="AH72" s="5">
        <f t="shared" si="51"/>
        <v>0</v>
      </c>
      <c r="AI72" s="5">
        <f t="shared" si="51"/>
        <v>0</v>
      </c>
      <c r="AJ72" s="5">
        <f t="shared" si="51"/>
        <v>0</v>
      </c>
      <c r="AK72" s="5">
        <f t="shared" si="51"/>
        <v>0</v>
      </c>
      <c r="AL72" s="5">
        <f t="shared" si="51"/>
        <v>0</v>
      </c>
      <c r="AM72" s="5">
        <f t="shared" si="51"/>
        <v>0</v>
      </c>
      <c r="AN72" s="5">
        <f t="shared" si="51"/>
        <v>0</v>
      </c>
      <c r="AO72" s="5">
        <f t="shared" si="51"/>
        <v>0</v>
      </c>
      <c r="AP72" s="6">
        <f t="shared" si="51"/>
        <v>0</v>
      </c>
    </row>
    <row r="73" spans="2:42">
      <c r="B73" s="94">
        <v>45</v>
      </c>
      <c r="C73" s="203"/>
      <c r="D73" s="204"/>
      <c r="E73" s="204"/>
      <c r="F73" s="204"/>
      <c r="G73" s="204"/>
      <c r="H73" s="204"/>
      <c r="I73" s="204"/>
      <c r="J73" s="204"/>
      <c r="K73" s="204"/>
      <c r="L73" s="204"/>
      <c r="M73" s="204"/>
      <c r="N73" s="204"/>
      <c r="O73" s="204"/>
      <c r="P73" s="204"/>
      <c r="Q73" s="204"/>
      <c r="R73" s="205"/>
      <c r="T73" s="35">
        <f t="shared" si="13"/>
        <v>0</v>
      </c>
      <c r="U73" s="35">
        <f t="shared" si="14"/>
        <v>0</v>
      </c>
      <c r="V73" s="35">
        <f t="shared" si="15"/>
        <v>0</v>
      </c>
      <c r="W73" s="35">
        <f t="shared" si="16"/>
        <v>0</v>
      </c>
      <c r="X73" s="35">
        <f t="shared" si="17"/>
        <v>0</v>
      </c>
      <c r="Y73" s="35">
        <f t="shared" si="18"/>
        <v>0</v>
      </c>
      <c r="Z73" s="35">
        <f t="shared" si="19"/>
        <v>0</v>
      </c>
      <c r="AA73" s="35">
        <f t="shared" si="20"/>
        <v>0</v>
      </c>
      <c r="AB73" s="35">
        <f t="shared" si="21"/>
        <v>0</v>
      </c>
      <c r="AC73" s="35">
        <f t="shared" si="22"/>
        <v>0</v>
      </c>
      <c r="AE73" s="284"/>
      <c r="AF73" s="51">
        <v>2015</v>
      </c>
      <c r="AG73" s="57">
        <f t="shared" ref="AG73:AP73" si="52">IF(AG43&gt;0,IF(AG$6+KR-$AF43&gt;0,AG$6+KR-$AF43,0),0)</f>
        <v>0</v>
      </c>
      <c r="AH73" s="5">
        <f t="shared" si="52"/>
        <v>0</v>
      </c>
      <c r="AI73" s="5">
        <f t="shared" si="52"/>
        <v>0</v>
      </c>
      <c r="AJ73" s="5">
        <f t="shared" si="52"/>
        <v>0</v>
      </c>
      <c r="AK73" s="5">
        <f t="shared" si="52"/>
        <v>0</v>
      </c>
      <c r="AL73" s="5">
        <f t="shared" si="52"/>
        <v>0</v>
      </c>
      <c r="AM73" s="5">
        <f t="shared" si="52"/>
        <v>0</v>
      </c>
      <c r="AN73" s="5">
        <f t="shared" si="52"/>
        <v>0</v>
      </c>
      <c r="AO73" s="5">
        <f t="shared" si="52"/>
        <v>0</v>
      </c>
      <c r="AP73" s="6">
        <f t="shared" si="52"/>
        <v>0</v>
      </c>
    </row>
    <row r="74" spans="2:42">
      <c r="B74" s="94">
        <v>46</v>
      </c>
      <c r="C74" s="203"/>
      <c r="D74" s="204"/>
      <c r="E74" s="204"/>
      <c r="F74" s="204"/>
      <c r="G74" s="204"/>
      <c r="H74" s="204"/>
      <c r="I74" s="204"/>
      <c r="J74" s="204"/>
      <c r="K74" s="204"/>
      <c r="L74" s="204"/>
      <c r="M74" s="204"/>
      <c r="N74" s="204"/>
      <c r="O74" s="204"/>
      <c r="P74" s="204"/>
      <c r="Q74" s="204"/>
      <c r="R74" s="205"/>
      <c r="T74" s="35">
        <f t="shared" si="13"/>
        <v>0</v>
      </c>
      <c r="U74" s="35">
        <f t="shared" si="14"/>
        <v>0</v>
      </c>
      <c r="V74" s="35">
        <f t="shared" si="15"/>
        <v>0</v>
      </c>
      <c r="W74" s="35">
        <f t="shared" si="16"/>
        <v>0</v>
      </c>
      <c r="X74" s="35">
        <f t="shared" si="17"/>
        <v>0</v>
      </c>
      <c r="Y74" s="35">
        <f t="shared" si="18"/>
        <v>0</v>
      </c>
      <c r="Z74" s="35">
        <f t="shared" si="19"/>
        <v>0</v>
      </c>
      <c r="AA74" s="35">
        <f t="shared" si="20"/>
        <v>0</v>
      </c>
      <c r="AB74" s="35">
        <f t="shared" si="21"/>
        <v>0</v>
      </c>
      <c r="AC74" s="35">
        <f t="shared" si="22"/>
        <v>0</v>
      </c>
      <c r="AE74" s="284"/>
      <c r="AF74" s="51">
        <v>2016</v>
      </c>
      <c r="AG74" s="57">
        <f t="shared" ref="AG74:AP74" si="53">IF(AG44&gt;0,IF(AG$6+KR-$AF44&gt;0,AG$6+KR-$AF44,0),0)</f>
        <v>0</v>
      </c>
      <c r="AH74" s="5">
        <f t="shared" si="53"/>
        <v>0</v>
      </c>
      <c r="AI74" s="5">
        <f t="shared" si="53"/>
        <v>0</v>
      </c>
      <c r="AJ74" s="5">
        <f t="shared" si="53"/>
        <v>0</v>
      </c>
      <c r="AK74" s="5">
        <f t="shared" si="53"/>
        <v>0</v>
      </c>
      <c r="AL74" s="5">
        <f t="shared" si="53"/>
        <v>0</v>
      </c>
      <c r="AM74" s="5">
        <f t="shared" si="53"/>
        <v>0</v>
      </c>
      <c r="AN74" s="5">
        <f t="shared" si="53"/>
        <v>0</v>
      </c>
      <c r="AO74" s="5">
        <f t="shared" si="53"/>
        <v>0</v>
      </c>
      <c r="AP74" s="6">
        <f t="shared" si="53"/>
        <v>0</v>
      </c>
    </row>
    <row r="75" spans="2:42">
      <c r="B75" s="94">
        <v>47</v>
      </c>
      <c r="C75" s="203"/>
      <c r="D75" s="204"/>
      <c r="E75" s="204"/>
      <c r="F75" s="204"/>
      <c r="G75" s="204"/>
      <c r="H75" s="204"/>
      <c r="I75" s="204"/>
      <c r="J75" s="204"/>
      <c r="K75" s="204"/>
      <c r="L75" s="204"/>
      <c r="M75" s="204"/>
      <c r="N75" s="204"/>
      <c r="O75" s="204"/>
      <c r="P75" s="204"/>
      <c r="Q75" s="204"/>
      <c r="R75" s="205"/>
      <c r="T75" s="35">
        <f t="shared" si="13"/>
        <v>0</v>
      </c>
      <c r="U75" s="35">
        <f t="shared" si="14"/>
        <v>0</v>
      </c>
      <c r="V75" s="35">
        <f t="shared" si="15"/>
        <v>0</v>
      </c>
      <c r="W75" s="35">
        <f t="shared" si="16"/>
        <v>0</v>
      </c>
      <c r="X75" s="35">
        <f t="shared" si="17"/>
        <v>0</v>
      </c>
      <c r="Y75" s="35">
        <f t="shared" si="18"/>
        <v>0</v>
      </c>
      <c r="Z75" s="35">
        <f t="shared" si="19"/>
        <v>0</v>
      </c>
      <c r="AA75" s="35">
        <f t="shared" si="20"/>
        <v>0</v>
      </c>
      <c r="AB75" s="35">
        <f t="shared" si="21"/>
        <v>0</v>
      </c>
      <c r="AC75" s="35">
        <f t="shared" si="22"/>
        <v>0</v>
      </c>
      <c r="AE75" s="284"/>
      <c r="AF75" s="51">
        <v>2017</v>
      </c>
      <c r="AG75" s="57">
        <f t="shared" ref="AG75:AP75" si="54">IF(AG45&gt;0,IF(AG$6+KR-$AF45&gt;0,AG$6+KR-$AF45,0),0)</f>
        <v>0</v>
      </c>
      <c r="AH75" s="5">
        <f t="shared" si="54"/>
        <v>0</v>
      </c>
      <c r="AI75" s="5">
        <f t="shared" si="54"/>
        <v>0</v>
      </c>
      <c r="AJ75" s="5">
        <f t="shared" si="54"/>
        <v>0</v>
      </c>
      <c r="AK75" s="5">
        <f t="shared" si="54"/>
        <v>0</v>
      </c>
      <c r="AL75" s="5">
        <f t="shared" si="54"/>
        <v>0</v>
      </c>
      <c r="AM75" s="5">
        <f t="shared" si="54"/>
        <v>0</v>
      </c>
      <c r="AN75" s="5">
        <f t="shared" si="54"/>
        <v>0</v>
      </c>
      <c r="AO75" s="5">
        <f t="shared" si="54"/>
        <v>0</v>
      </c>
      <c r="AP75" s="6">
        <f t="shared" si="54"/>
        <v>0</v>
      </c>
    </row>
    <row r="76" spans="2:42">
      <c r="B76" s="94">
        <v>48</v>
      </c>
      <c r="C76" s="203"/>
      <c r="D76" s="204"/>
      <c r="E76" s="204"/>
      <c r="F76" s="204"/>
      <c r="G76" s="204"/>
      <c r="H76" s="204"/>
      <c r="I76" s="204"/>
      <c r="J76" s="204"/>
      <c r="K76" s="204"/>
      <c r="L76" s="204"/>
      <c r="M76" s="204"/>
      <c r="N76" s="204"/>
      <c r="O76" s="204"/>
      <c r="P76" s="204"/>
      <c r="Q76" s="204"/>
      <c r="R76" s="205"/>
      <c r="T76" s="35">
        <f t="shared" si="13"/>
        <v>0</v>
      </c>
      <c r="U76" s="35">
        <f t="shared" si="14"/>
        <v>0</v>
      </c>
      <c r="V76" s="35">
        <f t="shared" si="15"/>
        <v>0</v>
      </c>
      <c r="W76" s="35">
        <f t="shared" si="16"/>
        <v>0</v>
      </c>
      <c r="X76" s="35">
        <f t="shared" si="17"/>
        <v>0</v>
      </c>
      <c r="Y76" s="35">
        <f t="shared" si="18"/>
        <v>0</v>
      </c>
      <c r="Z76" s="35">
        <f t="shared" si="19"/>
        <v>0</v>
      </c>
      <c r="AA76" s="35">
        <f t="shared" si="20"/>
        <v>0</v>
      </c>
      <c r="AB76" s="35">
        <f t="shared" si="21"/>
        <v>0</v>
      </c>
      <c r="AC76" s="35">
        <f t="shared" si="22"/>
        <v>0</v>
      </c>
      <c r="AE76" s="284"/>
      <c r="AF76" s="51">
        <v>2018</v>
      </c>
      <c r="AG76" s="57">
        <f t="shared" ref="AG76:AP76" si="55">IF(AG46&gt;0,IF(AG$6+KR-$AF46&gt;0,AG$6+KR-$AF46,0),0)</f>
        <v>0</v>
      </c>
      <c r="AH76" s="5">
        <f t="shared" si="55"/>
        <v>0</v>
      </c>
      <c r="AI76" s="5">
        <f t="shared" si="55"/>
        <v>0</v>
      </c>
      <c r="AJ76" s="5">
        <f t="shared" si="55"/>
        <v>0</v>
      </c>
      <c r="AK76" s="5">
        <f t="shared" si="55"/>
        <v>0</v>
      </c>
      <c r="AL76" s="5">
        <f t="shared" si="55"/>
        <v>0</v>
      </c>
      <c r="AM76" s="5">
        <f t="shared" si="55"/>
        <v>0</v>
      </c>
      <c r="AN76" s="5">
        <f t="shared" si="55"/>
        <v>0</v>
      </c>
      <c r="AO76" s="5">
        <f t="shared" si="55"/>
        <v>0</v>
      </c>
      <c r="AP76" s="6">
        <f t="shared" si="55"/>
        <v>0</v>
      </c>
    </row>
    <row r="77" spans="2:42">
      <c r="B77" s="94">
        <v>49</v>
      </c>
      <c r="C77" s="203"/>
      <c r="D77" s="204"/>
      <c r="E77" s="204"/>
      <c r="F77" s="204"/>
      <c r="G77" s="204"/>
      <c r="H77" s="204"/>
      <c r="I77" s="204"/>
      <c r="J77" s="204"/>
      <c r="K77" s="204"/>
      <c r="L77" s="204"/>
      <c r="M77" s="204"/>
      <c r="N77" s="204"/>
      <c r="O77" s="204"/>
      <c r="P77" s="204"/>
      <c r="Q77" s="204"/>
      <c r="R77" s="205"/>
      <c r="T77" s="35">
        <f t="shared" si="13"/>
        <v>0</v>
      </c>
      <c r="U77" s="35">
        <f t="shared" si="14"/>
        <v>0</v>
      </c>
      <c r="V77" s="35">
        <f t="shared" si="15"/>
        <v>0</v>
      </c>
      <c r="W77" s="35">
        <f t="shared" si="16"/>
        <v>0</v>
      </c>
      <c r="X77" s="35">
        <f t="shared" si="17"/>
        <v>0</v>
      </c>
      <c r="Y77" s="35">
        <f t="shared" si="18"/>
        <v>0</v>
      </c>
      <c r="Z77" s="35">
        <f t="shared" si="19"/>
        <v>0</v>
      </c>
      <c r="AA77" s="35">
        <f t="shared" si="20"/>
        <v>0</v>
      </c>
      <c r="AB77" s="35">
        <f t="shared" si="21"/>
        <v>0</v>
      </c>
      <c r="AC77" s="35">
        <f t="shared" si="22"/>
        <v>0</v>
      </c>
      <c r="AE77" s="284"/>
      <c r="AF77" s="51">
        <v>2019</v>
      </c>
      <c r="AG77" s="57">
        <f t="shared" ref="AG77:AP77" si="56">IF(AG47&gt;0,IF(AG$6+KR-$AF47&gt;0,AG$6+KR-$AF47,0),0)</f>
        <v>0</v>
      </c>
      <c r="AH77" s="5">
        <f t="shared" si="56"/>
        <v>0</v>
      </c>
      <c r="AI77" s="5">
        <f t="shared" si="56"/>
        <v>0</v>
      </c>
      <c r="AJ77" s="5">
        <f t="shared" si="56"/>
        <v>0</v>
      </c>
      <c r="AK77" s="5">
        <f t="shared" si="56"/>
        <v>0</v>
      </c>
      <c r="AL77" s="5">
        <f t="shared" si="56"/>
        <v>0</v>
      </c>
      <c r="AM77" s="5">
        <f t="shared" si="56"/>
        <v>0</v>
      </c>
      <c r="AN77" s="5">
        <f t="shared" si="56"/>
        <v>0</v>
      </c>
      <c r="AO77" s="5">
        <f t="shared" si="56"/>
        <v>0</v>
      </c>
      <c r="AP77" s="6">
        <f t="shared" si="56"/>
        <v>0</v>
      </c>
    </row>
    <row r="78" spans="2:42">
      <c r="B78" s="94">
        <v>50</v>
      </c>
      <c r="C78" s="203"/>
      <c r="D78" s="204"/>
      <c r="E78" s="204"/>
      <c r="F78" s="204"/>
      <c r="G78" s="204"/>
      <c r="H78" s="204"/>
      <c r="I78" s="204"/>
      <c r="J78" s="204"/>
      <c r="K78" s="204"/>
      <c r="L78" s="204"/>
      <c r="M78" s="204"/>
      <c r="N78" s="204"/>
      <c r="O78" s="204"/>
      <c r="P78" s="204"/>
      <c r="Q78" s="204"/>
      <c r="R78" s="205"/>
      <c r="T78" s="35">
        <f t="shared" si="13"/>
        <v>0</v>
      </c>
      <c r="U78" s="35">
        <f t="shared" si="14"/>
        <v>0</v>
      </c>
      <c r="V78" s="35">
        <f t="shared" si="15"/>
        <v>0</v>
      </c>
      <c r="W78" s="35">
        <f t="shared" si="16"/>
        <v>0</v>
      </c>
      <c r="X78" s="35">
        <f t="shared" si="17"/>
        <v>0</v>
      </c>
      <c r="Y78" s="35">
        <f t="shared" si="18"/>
        <v>0</v>
      </c>
      <c r="Z78" s="35">
        <f t="shared" si="19"/>
        <v>0</v>
      </c>
      <c r="AA78" s="35">
        <f t="shared" si="20"/>
        <v>0</v>
      </c>
      <c r="AB78" s="35">
        <f t="shared" si="21"/>
        <v>0</v>
      </c>
      <c r="AC78" s="35">
        <f t="shared" si="22"/>
        <v>0</v>
      </c>
      <c r="AE78" s="284"/>
      <c r="AF78" s="51">
        <v>2020</v>
      </c>
      <c r="AG78" s="57">
        <f t="shared" ref="AG78:AP78" si="57">IF(AG48&gt;0,IF(AG$6+KR-$AF48&gt;0,AG$6+KR-$AF48,0),0)</f>
        <v>0</v>
      </c>
      <c r="AH78" s="5">
        <f t="shared" si="57"/>
        <v>0</v>
      </c>
      <c r="AI78" s="5">
        <f t="shared" si="57"/>
        <v>0</v>
      </c>
      <c r="AJ78" s="5">
        <f t="shared" si="57"/>
        <v>0</v>
      </c>
      <c r="AK78" s="5">
        <f t="shared" si="57"/>
        <v>0</v>
      </c>
      <c r="AL78" s="5">
        <f t="shared" si="57"/>
        <v>0</v>
      </c>
      <c r="AM78" s="5">
        <f t="shared" si="57"/>
        <v>0</v>
      </c>
      <c r="AN78" s="5">
        <f t="shared" si="57"/>
        <v>0</v>
      </c>
      <c r="AO78" s="5">
        <f t="shared" si="57"/>
        <v>0</v>
      </c>
      <c r="AP78" s="6">
        <f t="shared" si="57"/>
        <v>0</v>
      </c>
    </row>
    <row r="79" spans="2:42">
      <c r="B79" s="94">
        <v>51</v>
      </c>
      <c r="C79" s="203"/>
      <c r="D79" s="204"/>
      <c r="E79" s="204"/>
      <c r="F79" s="204"/>
      <c r="G79" s="204"/>
      <c r="H79" s="204"/>
      <c r="I79" s="204"/>
      <c r="J79" s="204"/>
      <c r="K79" s="204"/>
      <c r="L79" s="204"/>
      <c r="M79" s="204"/>
      <c r="N79" s="204"/>
      <c r="O79" s="204"/>
      <c r="P79" s="204"/>
      <c r="Q79" s="204"/>
      <c r="R79" s="205"/>
      <c r="T79" s="35">
        <f t="shared" si="13"/>
        <v>0</v>
      </c>
      <c r="U79" s="35">
        <f t="shared" si="14"/>
        <v>0</v>
      </c>
      <c r="V79" s="35">
        <f t="shared" si="15"/>
        <v>0</v>
      </c>
      <c r="W79" s="35">
        <f t="shared" si="16"/>
        <v>0</v>
      </c>
      <c r="X79" s="35">
        <f t="shared" si="17"/>
        <v>0</v>
      </c>
      <c r="Y79" s="35">
        <f t="shared" si="18"/>
        <v>0</v>
      </c>
      <c r="Z79" s="35">
        <f t="shared" si="19"/>
        <v>0</v>
      </c>
      <c r="AA79" s="35">
        <f t="shared" si="20"/>
        <v>0</v>
      </c>
      <c r="AB79" s="35">
        <f t="shared" si="21"/>
        <v>0</v>
      </c>
      <c r="AC79" s="35">
        <f t="shared" si="22"/>
        <v>0</v>
      </c>
      <c r="AE79" s="284"/>
      <c r="AF79" s="51">
        <v>2021</v>
      </c>
      <c r="AG79" s="57">
        <f t="shared" ref="AG79:AP79" si="58">IF(AG49&gt;0,IF(AG$6+KR-$AF49&gt;0,AG$6+KR-$AF49,0),0)</f>
        <v>0</v>
      </c>
      <c r="AH79" s="5">
        <f t="shared" si="58"/>
        <v>0</v>
      </c>
      <c r="AI79" s="5">
        <f t="shared" si="58"/>
        <v>0</v>
      </c>
      <c r="AJ79" s="5">
        <f t="shared" si="58"/>
        <v>0</v>
      </c>
      <c r="AK79" s="5">
        <f t="shared" si="58"/>
        <v>0</v>
      </c>
      <c r="AL79" s="5">
        <f t="shared" si="58"/>
        <v>0</v>
      </c>
      <c r="AM79" s="5">
        <f t="shared" si="58"/>
        <v>0</v>
      </c>
      <c r="AN79" s="5">
        <f t="shared" si="58"/>
        <v>0</v>
      </c>
      <c r="AO79" s="5">
        <f t="shared" si="58"/>
        <v>0</v>
      </c>
      <c r="AP79" s="6">
        <f t="shared" si="58"/>
        <v>0</v>
      </c>
    </row>
    <row r="80" spans="2:42">
      <c r="B80" s="94">
        <v>52</v>
      </c>
      <c r="C80" s="203"/>
      <c r="D80" s="204"/>
      <c r="E80" s="204"/>
      <c r="F80" s="204"/>
      <c r="G80" s="204"/>
      <c r="H80" s="204"/>
      <c r="I80" s="204"/>
      <c r="J80" s="204"/>
      <c r="K80" s="204"/>
      <c r="L80" s="204"/>
      <c r="M80" s="204"/>
      <c r="N80" s="204"/>
      <c r="O80" s="204"/>
      <c r="P80" s="204"/>
      <c r="Q80" s="204"/>
      <c r="R80" s="205"/>
      <c r="T80" s="35">
        <f t="shared" si="13"/>
        <v>0</v>
      </c>
      <c r="U80" s="35">
        <f t="shared" si="14"/>
        <v>0</v>
      </c>
      <c r="V80" s="35">
        <f t="shared" si="15"/>
        <v>0</v>
      </c>
      <c r="W80" s="35">
        <f t="shared" si="16"/>
        <v>0</v>
      </c>
      <c r="X80" s="35">
        <f t="shared" si="17"/>
        <v>0</v>
      </c>
      <c r="Y80" s="35">
        <f t="shared" si="18"/>
        <v>0</v>
      </c>
      <c r="Z80" s="35">
        <f t="shared" si="19"/>
        <v>0</v>
      </c>
      <c r="AA80" s="35">
        <f t="shared" si="20"/>
        <v>0</v>
      </c>
      <c r="AB80" s="35">
        <f t="shared" si="21"/>
        <v>0</v>
      </c>
      <c r="AC80" s="35">
        <f t="shared" si="22"/>
        <v>0</v>
      </c>
      <c r="AE80" s="284"/>
      <c r="AF80" s="51">
        <v>2022</v>
      </c>
      <c r="AG80" s="57">
        <f t="shared" ref="AG80:AP80" si="59">IF(AG50&gt;0,IF(AG$6+KR-$AF50&gt;0,AG$6+KR-$AF50,0),0)</f>
        <v>0</v>
      </c>
      <c r="AH80" s="5">
        <f t="shared" si="59"/>
        <v>0</v>
      </c>
      <c r="AI80" s="5">
        <f t="shared" si="59"/>
        <v>0</v>
      </c>
      <c r="AJ80" s="5">
        <f t="shared" si="59"/>
        <v>0</v>
      </c>
      <c r="AK80" s="5">
        <f t="shared" si="59"/>
        <v>0</v>
      </c>
      <c r="AL80" s="5">
        <f t="shared" si="59"/>
        <v>0</v>
      </c>
      <c r="AM80" s="5">
        <f t="shared" si="59"/>
        <v>0</v>
      </c>
      <c r="AN80" s="5">
        <f t="shared" si="59"/>
        <v>0</v>
      </c>
      <c r="AO80" s="5">
        <f t="shared" si="59"/>
        <v>0</v>
      </c>
      <c r="AP80" s="6">
        <f t="shared" si="59"/>
        <v>0</v>
      </c>
    </row>
    <row r="81" spans="2:42">
      <c r="B81" s="94">
        <v>53</v>
      </c>
      <c r="C81" s="203"/>
      <c r="D81" s="204"/>
      <c r="E81" s="204"/>
      <c r="F81" s="204"/>
      <c r="G81" s="204"/>
      <c r="H81" s="204"/>
      <c r="I81" s="204"/>
      <c r="J81" s="204"/>
      <c r="K81" s="204"/>
      <c r="L81" s="204"/>
      <c r="M81" s="204"/>
      <c r="N81" s="204"/>
      <c r="O81" s="204"/>
      <c r="P81" s="204"/>
      <c r="Q81" s="204"/>
      <c r="R81" s="205"/>
      <c r="T81" s="35">
        <f t="shared" si="13"/>
        <v>0</v>
      </c>
      <c r="U81" s="35">
        <f t="shared" si="14"/>
        <v>0</v>
      </c>
      <c r="V81" s="35">
        <f t="shared" si="15"/>
        <v>0</v>
      </c>
      <c r="W81" s="35">
        <f t="shared" si="16"/>
        <v>0</v>
      </c>
      <c r="X81" s="35">
        <f t="shared" si="17"/>
        <v>0</v>
      </c>
      <c r="Y81" s="35">
        <f t="shared" si="18"/>
        <v>0</v>
      </c>
      <c r="Z81" s="35">
        <f t="shared" si="19"/>
        <v>0</v>
      </c>
      <c r="AA81" s="35">
        <f t="shared" si="20"/>
        <v>0</v>
      </c>
      <c r="AB81" s="35">
        <f t="shared" si="21"/>
        <v>0</v>
      </c>
      <c r="AC81" s="35">
        <f t="shared" si="22"/>
        <v>0</v>
      </c>
      <c r="AE81" s="284"/>
      <c r="AF81" s="51">
        <v>2023</v>
      </c>
      <c r="AG81" s="57">
        <f t="shared" ref="AG81:AP81" si="60">IF(AG51&gt;0,IF(AG$6+KR-$AF51&gt;0,AG$6+KR-$AF51,0),0)</f>
        <v>0</v>
      </c>
      <c r="AH81" s="5">
        <f t="shared" si="60"/>
        <v>0</v>
      </c>
      <c r="AI81" s="5">
        <f t="shared" si="60"/>
        <v>0</v>
      </c>
      <c r="AJ81" s="5">
        <f t="shared" si="60"/>
        <v>0</v>
      </c>
      <c r="AK81" s="5">
        <f t="shared" si="60"/>
        <v>0</v>
      </c>
      <c r="AL81" s="5">
        <f t="shared" si="60"/>
        <v>0</v>
      </c>
      <c r="AM81" s="5">
        <f t="shared" si="60"/>
        <v>0</v>
      </c>
      <c r="AN81" s="5">
        <f t="shared" si="60"/>
        <v>0</v>
      </c>
      <c r="AO81" s="5">
        <f t="shared" si="60"/>
        <v>0</v>
      </c>
      <c r="AP81" s="6">
        <f t="shared" si="60"/>
        <v>0</v>
      </c>
    </row>
    <row r="82" spans="2:42">
      <c r="B82" s="94">
        <v>54</v>
      </c>
      <c r="C82" s="203"/>
      <c r="D82" s="204"/>
      <c r="E82" s="204"/>
      <c r="F82" s="204"/>
      <c r="G82" s="204"/>
      <c r="H82" s="204"/>
      <c r="I82" s="204"/>
      <c r="J82" s="204"/>
      <c r="K82" s="204"/>
      <c r="L82" s="204"/>
      <c r="M82" s="204"/>
      <c r="N82" s="204"/>
      <c r="O82" s="204"/>
      <c r="P82" s="204"/>
      <c r="Q82" s="204"/>
      <c r="R82" s="205"/>
      <c r="T82" s="35">
        <f t="shared" si="13"/>
        <v>0</v>
      </c>
      <c r="U82" s="35">
        <f t="shared" si="14"/>
        <v>0</v>
      </c>
      <c r="V82" s="35">
        <f t="shared" si="15"/>
        <v>0</v>
      </c>
      <c r="W82" s="35">
        <f t="shared" si="16"/>
        <v>0</v>
      </c>
      <c r="X82" s="35">
        <f t="shared" si="17"/>
        <v>0</v>
      </c>
      <c r="Y82" s="35">
        <f t="shared" si="18"/>
        <v>0</v>
      </c>
      <c r="Z82" s="35">
        <f t="shared" si="19"/>
        <v>0</v>
      </c>
      <c r="AA82" s="35">
        <f t="shared" si="20"/>
        <v>0</v>
      </c>
      <c r="AB82" s="35">
        <f t="shared" si="21"/>
        <v>0</v>
      </c>
      <c r="AC82" s="35">
        <f t="shared" si="22"/>
        <v>0</v>
      </c>
      <c r="AE82" s="284"/>
      <c r="AF82" s="51">
        <v>2024</v>
      </c>
      <c r="AG82" s="57">
        <f t="shared" ref="AG82:AP82" si="61">IF(AG52&gt;0,IF(AG$6+KR-$AF52&gt;0,AG$6+KR-$AF52,0),0)</f>
        <v>0</v>
      </c>
      <c r="AH82" s="5">
        <f t="shared" si="61"/>
        <v>0</v>
      </c>
      <c r="AI82" s="5">
        <f t="shared" si="61"/>
        <v>0</v>
      </c>
      <c r="AJ82" s="5">
        <f t="shared" si="61"/>
        <v>0</v>
      </c>
      <c r="AK82" s="5">
        <f t="shared" si="61"/>
        <v>0</v>
      </c>
      <c r="AL82" s="5">
        <f t="shared" si="61"/>
        <v>0</v>
      </c>
      <c r="AM82" s="5">
        <f t="shared" si="61"/>
        <v>0</v>
      </c>
      <c r="AN82" s="5">
        <f t="shared" si="61"/>
        <v>0</v>
      </c>
      <c r="AO82" s="5">
        <f t="shared" si="61"/>
        <v>0</v>
      </c>
      <c r="AP82" s="6">
        <f t="shared" si="61"/>
        <v>0</v>
      </c>
    </row>
    <row r="83" spans="2:42">
      <c r="B83" s="94">
        <v>55</v>
      </c>
      <c r="C83" s="203"/>
      <c r="D83" s="204"/>
      <c r="E83" s="204"/>
      <c r="F83" s="204"/>
      <c r="G83" s="204"/>
      <c r="H83" s="204"/>
      <c r="I83" s="204"/>
      <c r="J83" s="204"/>
      <c r="K83" s="204"/>
      <c r="L83" s="204"/>
      <c r="M83" s="204"/>
      <c r="N83" s="204"/>
      <c r="O83" s="204"/>
      <c r="P83" s="204"/>
      <c r="Q83" s="204"/>
      <c r="R83" s="205"/>
      <c r="T83" s="35">
        <f t="shared" si="13"/>
        <v>0</v>
      </c>
      <c r="U83" s="35">
        <f t="shared" si="14"/>
        <v>0</v>
      </c>
      <c r="V83" s="35">
        <f t="shared" si="15"/>
        <v>0</v>
      </c>
      <c r="W83" s="35">
        <f t="shared" si="16"/>
        <v>0</v>
      </c>
      <c r="X83" s="35">
        <f t="shared" si="17"/>
        <v>0</v>
      </c>
      <c r="Y83" s="35">
        <f t="shared" si="18"/>
        <v>0</v>
      </c>
      <c r="Z83" s="35">
        <f t="shared" si="19"/>
        <v>0</v>
      </c>
      <c r="AA83" s="35">
        <f t="shared" si="20"/>
        <v>0</v>
      </c>
      <c r="AB83" s="35">
        <f t="shared" si="21"/>
        <v>0</v>
      </c>
      <c r="AC83" s="35">
        <f t="shared" si="22"/>
        <v>0</v>
      </c>
      <c r="AE83" s="284"/>
      <c r="AF83" s="65">
        <v>2025</v>
      </c>
      <c r="AG83" s="66">
        <f t="shared" ref="AG83:AP83" si="62">IF(AG53&gt;0,IF(AG$6+KR-$AF53&gt;0,AG$6+KR-$AF53,0),0)</f>
        <v>0</v>
      </c>
      <c r="AH83" s="67">
        <f t="shared" si="62"/>
        <v>0</v>
      </c>
      <c r="AI83" s="67">
        <f t="shared" si="62"/>
        <v>0</v>
      </c>
      <c r="AJ83" s="67">
        <f t="shared" si="62"/>
        <v>0</v>
      </c>
      <c r="AK83" s="67">
        <f t="shared" si="62"/>
        <v>0</v>
      </c>
      <c r="AL83" s="67">
        <f t="shared" si="62"/>
        <v>0</v>
      </c>
      <c r="AM83" s="67">
        <f t="shared" si="62"/>
        <v>0</v>
      </c>
      <c r="AN83" s="67">
        <f t="shared" si="62"/>
        <v>0</v>
      </c>
      <c r="AO83" s="67">
        <f t="shared" si="62"/>
        <v>0</v>
      </c>
      <c r="AP83" s="68">
        <f t="shared" si="62"/>
        <v>0</v>
      </c>
    </row>
    <row r="84" spans="2:42">
      <c r="B84" s="94">
        <v>56</v>
      </c>
      <c r="C84" s="203"/>
      <c r="D84" s="204"/>
      <c r="E84" s="204"/>
      <c r="F84" s="204"/>
      <c r="G84" s="204"/>
      <c r="H84" s="204"/>
      <c r="I84" s="204"/>
      <c r="J84" s="204"/>
      <c r="K84" s="204"/>
      <c r="L84" s="204"/>
      <c r="M84" s="204"/>
      <c r="N84" s="204"/>
      <c r="O84" s="204"/>
      <c r="P84" s="204"/>
      <c r="Q84" s="204"/>
      <c r="R84" s="205"/>
      <c r="T84" s="35">
        <f t="shared" si="13"/>
        <v>0</v>
      </c>
      <c r="U84" s="35">
        <f t="shared" si="14"/>
        <v>0</v>
      </c>
      <c r="V84" s="35">
        <f t="shared" si="15"/>
        <v>0</v>
      </c>
      <c r="W84" s="35">
        <f t="shared" si="16"/>
        <v>0</v>
      </c>
      <c r="X84" s="35">
        <f t="shared" si="17"/>
        <v>0</v>
      </c>
      <c r="Y84" s="35">
        <f t="shared" si="18"/>
        <v>0</v>
      </c>
      <c r="Z84" s="35">
        <f t="shared" si="19"/>
        <v>0</v>
      </c>
      <c r="AA84" s="35">
        <f t="shared" si="20"/>
        <v>0</v>
      </c>
      <c r="AB84" s="35">
        <f t="shared" si="21"/>
        <v>0</v>
      </c>
      <c r="AC84" s="35">
        <f t="shared" si="22"/>
        <v>0</v>
      </c>
      <c r="AE84" s="292" t="s">
        <v>27</v>
      </c>
      <c r="AF84" s="294" t="s">
        <v>35</v>
      </c>
      <c r="AG84" s="111">
        <f t="shared" ref="AG84:AP84" si="63">IFERROR(SUMPRODUCT(AG32:AG53,AG62:AG83)/PV,0)</f>
        <v>0</v>
      </c>
      <c r="AH84" s="112">
        <f t="shared" si="63"/>
        <v>0</v>
      </c>
      <c r="AI84" s="112">
        <f t="shared" si="63"/>
        <v>0</v>
      </c>
      <c r="AJ84" s="112">
        <f t="shared" si="63"/>
        <v>0</v>
      </c>
      <c r="AK84" s="112">
        <f t="shared" si="63"/>
        <v>0</v>
      </c>
      <c r="AL84" s="112">
        <f t="shared" si="63"/>
        <v>0</v>
      </c>
      <c r="AM84" s="112">
        <f t="shared" si="63"/>
        <v>0</v>
      </c>
      <c r="AN84" s="112">
        <f t="shared" si="63"/>
        <v>0</v>
      </c>
      <c r="AO84" s="112">
        <f t="shared" si="63"/>
        <v>0</v>
      </c>
      <c r="AP84" s="113">
        <f t="shared" si="63"/>
        <v>0</v>
      </c>
    </row>
    <row r="85" spans="2:42">
      <c r="B85" s="94">
        <v>57</v>
      </c>
      <c r="C85" s="203"/>
      <c r="D85" s="204"/>
      <c r="E85" s="204"/>
      <c r="F85" s="204"/>
      <c r="G85" s="204"/>
      <c r="H85" s="204"/>
      <c r="I85" s="204"/>
      <c r="J85" s="204"/>
      <c r="K85" s="204"/>
      <c r="L85" s="204"/>
      <c r="M85" s="204"/>
      <c r="N85" s="204"/>
      <c r="O85" s="204"/>
      <c r="P85" s="204"/>
      <c r="Q85" s="204"/>
      <c r="R85" s="205"/>
      <c r="T85" s="35">
        <f t="shared" si="13"/>
        <v>0</v>
      </c>
      <c r="U85" s="35">
        <f t="shared" si="14"/>
        <v>0</v>
      </c>
      <c r="V85" s="35">
        <f t="shared" si="15"/>
        <v>0</v>
      </c>
      <c r="W85" s="35">
        <f t="shared" si="16"/>
        <v>0</v>
      </c>
      <c r="X85" s="35">
        <f t="shared" si="17"/>
        <v>0</v>
      </c>
      <c r="Y85" s="35">
        <f t="shared" si="18"/>
        <v>0</v>
      </c>
      <c r="Z85" s="35">
        <f t="shared" si="19"/>
        <v>0</v>
      </c>
      <c r="AA85" s="35">
        <f t="shared" si="20"/>
        <v>0</v>
      </c>
      <c r="AB85" s="35">
        <f t="shared" si="21"/>
        <v>0</v>
      </c>
      <c r="AC85" s="35">
        <f t="shared" si="22"/>
        <v>0</v>
      </c>
      <c r="AE85" s="301"/>
      <c r="AF85" s="302"/>
      <c r="AG85" s="303">
        <f>AVERAGE(AG84:AP84)</f>
        <v>0</v>
      </c>
      <c r="AH85" s="304"/>
      <c r="AI85" s="304"/>
      <c r="AJ85" s="304"/>
      <c r="AK85" s="304"/>
      <c r="AL85" s="304"/>
      <c r="AM85" s="304"/>
      <c r="AN85" s="304"/>
      <c r="AO85" s="304"/>
      <c r="AP85" s="305"/>
    </row>
    <row r="86" spans="2:42">
      <c r="B86" s="94">
        <v>58</v>
      </c>
      <c r="C86" s="203"/>
      <c r="D86" s="204"/>
      <c r="E86" s="204"/>
      <c r="F86" s="204"/>
      <c r="G86" s="204"/>
      <c r="H86" s="204"/>
      <c r="I86" s="204"/>
      <c r="J86" s="204"/>
      <c r="K86" s="204"/>
      <c r="L86" s="204"/>
      <c r="M86" s="204"/>
      <c r="N86" s="204"/>
      <c r="O86" s="204"/>
      <c r="P86" s="204"/>
      <c r="Q86" s="204"/>
      <c r="R86" s="205"/>
      <c r="T86" s="35">
        <f t="shared" si="13"/>
        <v>0</v>
      </c>
      <c r="U86" s="35">
        <f t="shared" si="14"/>
        <v>0</v>
      </c>
      <c r="V86" s="35">
        <f t="shared" si="15"/>
        <v>0</v>
      </c>
      <c r="W86" s="35">
        <f t="shared" si="16"/>
        <v>0</v>
      </c>
      <c r="X86" s="35">
        <f t="shared" si="17"/>
        <v>0</v>
      </c>
      <c r="Y86" s="35">
        <f t="shared" si="18"/>
        <v>0</v>
      </c>
      <c r="Z86" s="35">
        <f t="shared" si="19"/>
        <v>0</v>
      </c>
      <c r="AA86" s="35">
        <f t="shared" si="20"/>
        <v>0</v>
      </c>
      <c r="AB86" s="35">
        <f t="shared" si="21"/>
        <v>0</v>
      </c>
      <c r="AC86" s="35">
        <f t="shared" si="22"/>
        <v>0</v>
      </c>
      <c r="AE86" s="292" t="s">
        <v>41</v>
      </c>
      <c r="AF86" s="294" t="s">
        <v>35</v>
      </c>
      <c r="AG86" s="111">
        <f>MAX(AG62:AG83)</f>
        <v>0</v>
      </c>
      <c r="AH86" s="112">
        <f t="shared" ref="AH86:AP86" si="64">MAX(AH62:AH83)</f>
        <v>0</v>
      </c>
      <c r="AI86" s="112">
        <f t="shared" si="64"/>
        <v>0</v>
      </c>
      <c r="AJ86" s="112">
        <f t="shared" si="64"/>
        <v>0</v>
      </c>
      <c r="AK86" s="112">
        <f t="shared" si="64"/>
        <v>0</v>
      </c>
      <c r="AL86" s="112">
        <f t="shared" si="64"/>
        <v>0</v>
      </c>
      <c r="AM86" s="112">
        <f t="shared" si="64"/>
        <v>0</v>
      </c>
      <c r="AN86" s="112">
        <f t="shared" si="64"/>
        <v>0</v>
      </c>
      <c r="AO86" s="112">
        <f t="shared" si="64"/>
        <v>0</v>
      </c>
      <c r="AP86" s="113">
        <f t="shared" si="64"/>
        <v>0</v>
      </c>
    </row>
    <row r="87" spans="2:42" ht="13.5" thickBot="1">
      <c r="B87" s="94">
        <v>59</v>
      </c>
      <c r="C87" s="203"/>
      <c r="D87" s="204"/>
      <c r="E87" s="204"/>
      <c r="F87" s="204"/>
      <c r="G87" s="204"/>
      <c r="H87" s="204"/>
      <c r="I87" s="204"/>
      <c r="J87" s="204"/>
      <c r="K87" s="204"/>
      <c r="L87" s="204"/>
      <c r="M87" s="204"/>
      <c r="N87" s="204"/>
      <c r="O87" s="204"/>
      <c r="P87" s="204"/>
      <c r="Q87" s="204"/>
      <c r="R87" s="205"/>
      <c r="T87" s="35">
        <f t="shared" si="13"/>
        <v>0</v>
      </c>
      <c r="U87" s="35">
        <f t="shared" si="14"/>
        <v>0</v>
      </c>
      <c r="V87" s="35">
        <f t="shared" si="15"/>
        <v>0</v>
      </c>
      <c r="W87" s="35">
        <f t="shared" si="16"/>
        <v>0</v>
      </c>
      <c r="X87" s="35">
        <f t="shared" si="17"/>
        <v>0</v>
      </c>
      <c r="Y87" s="35">
        <f t="shared" si="18"/>
        <v>0</v>
      </c>
      <c r="Z87" s="35">
        <f t="shared" si="19"/>
        <v>0</v>
      </c>
      <c r="AA87" s="35">
        <f t="shared" si="20"/>
        <v>0</v>
      </c>
      <c r="AB87" s="35">
        <f t="shared" si="21"/>
        <v>0</v>
      </c>
      <c r="AC87" s="35">
        <f t="shared" si="22"/>
        <v>0</v>
      </c>
      <c r="AE87" s="293"/>
      <c r="AF87" s="295"/>
      <c r="AG87" s="296">
        <f>AVERAGE(AG86:AP86)</f>
        <v>0</v>
      </c>
      <c r="AH87" s="297"/>
      <c r="AI87" s="297"/>
      <c r="AJ87" s="297"/>
      <c r="AK87" s="297"/>
      <c r="AL87" s="297"/>
      <c r="AM87" s="297"/>
      <c r="AN87" s="297"/>
      <c r="AO87" s="297"/>
      <c r="AP87" s="298"/>
    </row>
    <row r="88" spans="2:42">
      <c r="B88" s="94">
        <v>60</v>
      </c>
      <c r="C88" s="203"/>
      <c r="D88" s="204"/>
      <c r="E88" s="204"/>
      <c r="F88" s="204"/>
      <c r="G88" s="204"/>
      <c r="H88" s="204"/>
      <c r="I88" s="204"/>
      <c r="J88" s="204"/>
      <c r="K88" s="204"/>
      <c r="L88" s="204"/>
      <c r="M88" s="204"/>
      <c r="N88" s="204"/>
      <c r="O88" s="204"/>
      <c r="P88" s="204"/>
      <c r="Q88" s="204"/>
      <c r="R88" s="205"/>
      <c r="T88" s="35">
        <f t="shared" si="13"/>
        <v>0</v>
      </c>
      <c r="U88" s="35">
        <f t="shared" si="14"/>
        <v>0</v>
      </c>
      <c r="V88" s="35">
        <f t="shared" si="15"/>
        <v>0</v>
      </c>
      <c r="W88" s="35">
        <f t="shared" si="16"/>
        <v>0</v>
      </c>
      <c r="X88" s="35">
        <f t="shared" si="17"/>
        <v>0</v>
      </c>
      <c r="Y88" s="35">
        <f t="shared" si="18"/>
        <v>0</v>
      </c>
      <c r="Z88" s="35">
        <f t="shared" si="19"/>
        <v>0</v>
      </c>
      <c r="AA88" s="35">
        <f t="shared" si="20"/>
        <v>0</v>
      </c>
      <c r="AB88" s="35">
        <f t="shared" si="21"/>
        <v>0</v>
      </c>
      <c r="AC88" s="35">
        <f t="shared" si="22"/>
        <v>0</v>
      </c>
      <c r="AF88" s="86"/>
      <c r="AG88" s="87"/>
      <c r="AH88" s="59"/>
      <c r="AI88" s="59"/>
      <c r="AJ88" s="59"/>
      <c r="AK88" s="59"/>
      <c r="AL88" s="59"/>
      <c r="AM88" s="59"/>
      <c r="AN88" s="59"/>
      <c r="AO88" s="59"/>
      <c r="AP88" s="59"/>
    </row>
    <row r="89" spans="2:42">
      <c r="B89" s="94">
        <v>61</v>
      </c>
      <c r="C89" s="203"/>
      <c r="D89" s="204"/>
      <c r="E89" s="204"/>
      <c r="F89" s="204"/>
      <c r="G89" s="204"/>
      <c r="H89" s="204"/>
      <c r="I89" s="204"/>
      <c r="J89" s="204"/>
      <c r="K89" s="204"/>
      <c r="L89" s="204"/>
      <c r="M89" s="204"/>
      <c r="N89" s="204"/>
      <c r="O89" s="204"/>
      <c r="P89" s="204"/>
      <c r="Q89" s="204"/>
      <c r="R89" s="205"/>
      <c r="T89" s="35">
        <f t="shared" si="13"/>
        <v>0</v>
      </c>
      <c r="U89" s="35">
        <f t="shared" si="14"/>
        <v>0</v>
      </c>
      <c r="V89" s="35">
        <f t="shared" si="15"/>
        <v>0</v>
      </c>
      <c r="W89" s="35">
        <f t="shared" si="16"/>
        <v>0</v>
      </c>
      <c r="X89" s="35">
        <f t="shared" si="17"/>
        <v>0</v>
      </c>
      <c r="Y89" s="35">
        <f t="shared" si="18"/>
        <v>0</v>
      </c>
      <c r="Z89" s="35">
        <f t="shared" si="19"/>
        <v>0</v>
      </c>
      <c r="AA89" s="35">
        <f t="shared" si="20"/>
        <v>0</v>
      </c>
      <c r="AB89" s="35">
        <f t="shared" si="21"/>
        <v>0</v>
      </c>
      <c r="AC89" s="35">
        <f t="shared" si="22"/>
        <v>0</v>
      </c>
      <c r="AF89" s="59"/>
      <c r="AG89" s="93"/>
      <c r="AH89" s="93"/>
      <c r="AI89" s="93"/>
      <c r="AJ89" s="93"/>
      <c r="AK89" s="93"/>
      <c r="AL89" s="93"/>
      <c r="AM89" s="93"/>
      <c r="AN89" s="93"/>
      <c r="AO89" s="93"/>
      <c r="AP89" s="93"/>
    </row>
    <row r="90" spans="2:42">
      <c r="B90" s="94">
        <v>62</v>
      </c>
      <c r="C90" s="203"/>
      <c r="D90" s="204"/>
      <c r="E90" s="204"/>
      <c r="F90" s="204"/>
      <c r="G90" s="204"/>
      <c r="H90" s="204"/>
      <c r="I90" s="204"/>
      <c r="J90" s="204"/>
      <c r="K90" s="204"/>
      <c r="L90" s="204"/>
      <c r="M90" s="204"/>
      <c r="N90" s="204"/>
      <c r="O90" s="204"/>
      <c r="P90" s="204"/>
      <c r="Q90" s="204"/>
      <c r="R90" s="205"/>
      <c r="T90" s="35">
        <f t="shared" si="13"/>
        <v>0</v>
      </c>
      <c r="U90" s="35">
        <f t="shared" si="14"/>
        <v>0</v>
      </c>
      <c r="V90" s="35">
        <f t="shared" si="15"/>
        <v>0</v>
      </c>
      <c r="W90" s="35">
        <f t="shared" si="16"/>
        <v>0</v>
      </c>
      <c r="X90" s="35">
        <f t="shared" si="17"/>
        <v>0</v>
      </c>
      <c r="Y90" s="35">
        <f t="shared" si="18"/>
        <v>0</v>
      </c>
      <c r="Z90" s="35">
        <f t="shared" si="19"/>
        <v>0</v>
      </c>
      <c r="AA90" s="35">
        <f t="shared" si="20"/>
        <v>0</v>
      </c>
      <c r="AB90" s="35">
        <f t="shared" si="21"/>
        <v>0</v>
      </c>
      <c r="AC90" s="35">
        <f t="shared" si="22"/>
        <v>0</v>
      </c>
      <c r="AG90" s="59"/>
    </row>
    <row r="91" spans="2:42">
      <c r="B91" s="94">
        <v>63</v>
      </c>
      <c r="C91" s="203"/>
      <c r="D91" s="204"/>
      <c r="E91" s="204"/>
      <c r="F91" s="204"/>
      <c r="G91" s="204"/>
      <c r="H91" s="204"/>
      <c r="I91" s="204"/>
      <c r="J91" s="204"/>
      <c r="K91" s="204"/>
      <c r="L91" s="204"/>
      <c r="M91" s="204"/>
      <c r="N91" s="204"/>
      <c r="O91" s="204"/>
      <c r="P91" s="204"/>
      <c r="Q91" s="204"/>
      <c r="R91" s="205"/>
      <c r="T91" s="35">
        <f t="shared" si="13"/>
        <v>0</v>
      </c>
      <c r="U91" s="35">
        <f t="shared" si="14"/>
        <v>0</v>
      </c>
      <c r="V91" s="35">
        <f t="shared" si="15"/>
        <v>0</v>
      </c>
      <c r="W91" s="35">
        <f t="shared" si="16"/>
        <v>0</v>
      </c>
      <c r="X91" s="35">
        <f t="shared" si="17"/>
        <v>0</v>
      </c>
      <c r="Y91" s="35">
        <f t="shared" si="18"/>
        <v>0</v>
      </c>
      <c r="Z91" s="35">
        <f t="shared" si="19"/>
        <v>0</v>
      </c>
      <c r="AA91" s="35">
        <f t="shared" si="20"/>
        <v>0</v>
      </c>
      <c r="AB91" s="35">
        <f t="shared" si="21"/>
        <v>0</v>
      </c>
      <c r="AC91" s="35">
        <f t="shared" si="22"/>
        <v>0</v>
      </c>
      <c r="AG91" s="59"/>
    </row>
    <row r="92" spans="2:42">
      <c r="B92" s="94">
        <v>64</v>
      </c>
      <c r="C92" s="203"/>
      <c r="D92" s="204"/>
      <c r="E92" s="204"/>
      <c r="F92" s="204"/>
      <c r="G92" s="204"/>
      <c r="H92" s="204"/>
      <c r="I92" s="204"/>
      <c r="J92" s="204"/>
      <c r="K92" s="204"/>
      <c r="L92" s="204"/>
      <c r="M92" s="204"/>
      <c r="N92" s="204"/>
      <c r="O92" s="204"/>
      <c r="P92" s="204"/>
      <c r="Q92" s="204"/>
      <c r="R92" s="205"/>
      <c r="T92" s="35">
        <f t="shared" si="13"/>
        <v>0</v>
      </c>
      <c r="U92" s="35">
        <f t="shared" si="14"/>
        <v>0</v>
      </c>
      <c r="V92" s="35">
        <f t="shared" si="15"/>
        <v>0</v>
      </c>
      <c r="W92" s="35">
        <f t="shared" si="16"/>
        <v>0</v>
      </c>
      <c r="X92" s="35">
        <f t="shared" si="17"/>
        <v>0</v>
      </c>
      <c r="Y92" s="35">
        <f t="shared" si="18"/>
        <v>0</v>
      </c>
      <c r="Z92" s="35">
        <f t="shared" si="19"/>
        <v>0</v>
      </c>
      <c r="AA92" s="35">
        <f t="shared" si="20"/>
        <v>0</v>
      </c>
      <c r="AB92" s="35">
        <f t="shared" si="21"/>
        <v>0</v>
      </c>
      <c r="AC92" s="35">
        <f t="shared" si="22"/>
        <v>0</v>
      </c>
      <c r="AG92" s="59"/>
    </row>
    <row r="93" spans="2:42">
      <c r="B93" s="94">
        <v>65</v>
      </c>
      <c r="C93" s="203"/>
      <c r="D93" s="204"/>
      <c r="E93" s="204"/>
      <c r="F93" s="204"/>
      <c r="G93" s="204"/>
      <c r="H93" s="204"/>
      <c r="I93" s="204"/>
      <c r="J93" s="204"/>
      <c r="K93" s="204"/>
      <c r="L93" s="204"/>
      <c r="M93" s="204"/>
      <c r="N93" s="204"/>
      <c r="O93" s="204"/>
      <c r="P93" s="204"/>
      <c r="Q93" s="204"/>
      <c r="R93" s="205"/>
      <c r="T93" s="35">
        <f t="shared" si="13"/>
        <v>0</v>
      </c>
      <c r="U93" s="35">
        <f t="shared" si="14"/>
        <v>0</v>
      </c>
      <c r="V93" s="35">
        <f t="shared" si="15"/>
        <v>0</v>
      </c>
      <c r="W93" s="35">
        <f t="shared" si="16"/>
        <v>0</v>
      </c>
      <c r="X93" s="35">
        <f t="shared" si="17"/>
        <v>0</v>
      </c>
      <c r="Y93" s="35">
        <f t="shared" si="18"/>
        <v>0</v>
      </c>
      <c r="Z93" s="35">
        <f t="shared" si="19"/>
        <v>0</v>
      </c>
      <c r="AA93" s="35">
        <f t="shared" si="20"/>
        <v>0</v>
      </c>
      <c r="AB93" s="35">
        <f t="shared" si="21"/>
        <v>0</v>
      </c>
      <c r="AC93" s="35">
        <f t="shared" si="22"/>
        <v>0</v>
      </c>
      <c r="AG93" s="59"/>
    </row>
    <row r="94" spans="2:42">
      <c r="B94" s="94">
        <v>66</v>
      </c>
      <c r="C94" s="203"/>
      <c r="D94" s="204"/>
      <c r="E94" s="204"/>
      <c r="F94" s="204"/>
      <c r="G94" s="204"/>
      <c r="H94" s="204"/>
      <c r="I94" s="204"/>
      <c r="J94" s="204"/>
      <c r="K94" s="204"/>
      <c r="L94" s="204"/>
      <c r="M94" s="204"/>
      <c r="N94" s="204"/>
      <c r="O94" s="204"/>
      <c r="P94" s="204"/>
      <c r="Q94" s="204"/>
      <c r="R94" s="205"/>
      <c r="T94" s="35">
        <f t="shared" ref="T94:T128" si="65">IF(I94="ano",1,0)</f>
        <v>0</v>
      </c>
      <c r="U94" s="35">
        <f t="shared" ref="U94:U128" si="66">IF(J94="ano",1,0)</f>
        <v>0</v>
      </c>
      <c r="V94" s="35">
        <f t="shared" ref="V94:V128" si="67">IF(K94="ano",1,0)</f>
        <v>0</v>
      </c>
      <c r="W94" s="35">
        <f t="shared" ref="W94:W128" si="68">IF(L94="ano",1,0)</f>
        <v>0</v>
      </c>
      <c r="X94" s="35">
        <f t="shared" ref="X94:X128" si="69">IF(M94="ano",1,0)</f>
        <v>0</v>
      </c>
      <c r="Y94" s="35">
        <f t="shared" ref="Y94:Y128" si="70">IF(N94="ano",1,0)</f>
        <v>0</v>
      </c>
      <c r="Z94" s="35">
        <f t="shared" ref="Z94:Z128" si="71">IF(O94="ano",1,0)</f>
        <v>0</v>
      </c>
      <c r="AA94" s="35">
        <f t="shared" ref="AA94:AA128" si="72">IF(P94="ano",1,0)</f>
        <v>0</v>
      </c>
      <c r="AB94" s="35">
        <f t="shared" ref="AB94:AB128" si="73">IF(Q94="ano",1,0)</f>
        <v>0</v>
      </c>
      <c r="AC94" s="35">
        <f t="shared" ref="AC94:AC128" si="74">IF(R94="ano",1,0)</f>
        <v>0</v>
      </c>
      <c r="AG94" s="59"/>
    </row>
    <row r="95" spans="2:42">
      <c r="B95" s="94">
        <v>67</v>
      </c>
      <c r="C95" s="203"/>
      <c r="D95" s="204"/>
      <c r="E95" s="204"/>
      <c r="F95" s="204"/>
      <c r="G95" s="204"/>
      <c r="H95" s="204"/>
      <c r="I95" s="204"/>
      <c r="J95" s="204"/>
      <c r="K95" s="204"/>
      <c r="L95" s="204"/>
      <c r="M95" s="204"/>
      <c r="N95" s="204"/>
      <c r="O95" s="204"/>
      <c r="P95" s="204"/>
      <c r="Q95" s="204"/>
      <c r="R95" s="205"/>
      <c r="T95" s="35">
        <f t="shared" si="65"/>
        <v>0</v>
      </c>
      <c r="U95" s="35">
        <f t="shared" si="66"/>
        <v>0</v>
      </c>
      <c r="V95" s="35">
        <f t="shared" si="67"/>
        <v>0</v>
      </c>
      <c r="W95" s="35">
        <f t="shared" si="68"/>
        <v>0</v>
      </c>
      <c r="X95" s="35">
        <f t="shared" si="69"/>
        <v>0</v>
      </c>
      <c r="Y95" s="35">
        <f t="shared" si="70"/>
        <v>0</v>
      </c>
      <c r="Z95" s="35">
        <f t="shared" si="71"/>
        <v>0</v>
      </c>
      <c r="AA95" s="35">
        <f t="shared" si="72"/>
        <v>0</v>
      </c>
      <c r="AB95" s="35">
        <f t="shared" si="73"/>
        <v>0</v>
      </c>
      <c r="AC95" s="35">
        <f t="shared" si="74"/>
        <v>0</v>
      </c>
      <c r="AG95" s="59"/>
    </row>
    <row r="96" spans="2:42">
      <c r="B96" s="94">
        <v>68</v>
      </c>
      <c r="C96" s="203"/>
      <c r="D96" s="204"/>
      <c r="E96" s="204"/>
      <c r="F96" s="204"/>
      <c r="G96" s="204"/>
      <c r="H96" s="204"/>
      <c r="I96" s="204"/>
      <c r="J96" s="204"/>
      <c r="K96" s="204"/>
      <c r="L96" s="204"/>
      <c r="M96" s="204"/>
      <c r="N96" s="204"/>
      <c r="O96" s="204"/>
      <c r="P96" s="204"/>
      <c r="Q96" s="204"/>
      <c r="R96" s="205"/>
      <c r="T96" s="35">
        <f t="shared" si="65"/>
        <v>0</v>
      </c>
      <c r="U96" s="35">
        <f t="shared" si="66"/>
        <v>0</v>
      </c>
      <c r="V96" s="35">
        <f t="shared" si="67"/>
        <v>0</v>
      </c>
      <c r="W96" s="35">
        <f t="shared" si="68"/>
        <v>0</v>
      </c>
      <c r="X96" s="35">
        <f t="shared" si="69"/>
        <v>0</v>
      </c>
      <c r="Y96" s="35">
        <f t="shared" si="70"/>
        <v>0</v>
      </c>
      <c r="Z96" s="35">
        <f t="shared" si="71"/>
        <v>0</v>
      </c>
      <c r="AA96" s="35">
        <f t="shared" si="72"/>
        <v>0</v>
      </c>
      <c r="AB96" s="35">
        <f t="shared" si="73"/>
        <v>0</v>
      </c>
      <c r="AC96" s="35">
        <f t="shared" si="74"/>
        <v>0</v>
      </c>
      <c r="AG96" s="59"/>
    </row>
    <row r="97" spans="2:33">
      <c r="B97" s="94">
        <v>69</v>
      </c>
      <c r="C97" s="203"/>
      <c r="D97" s="204"/>
      <c r="E97" s="204"/>
      <c r="F97" s="204"/>
      <c r="G97" s="204"/>
      <c r="H97" s="204"/>
      <c r="I97" s="204"/>
      <c r="J97" s="204"/>
      <c r="K97" s="204"/>
      <c r="L97" s="204"/>
      <c r="M97" s="204"/>
      <c r="N97" s="204"/>
      <c r="O97" s="204"/>
      <c r="P97" s="204"/>
      <c r="Q97" s="204"/>
      <c r="R97" s="205"/>
      <c r="T97" s="35">
        <f t="shared" si="65"/>
        <v>0</v>
      </c>
      <c r="U97" s="35">
        <f t="shared" si="66"/>
        <v>0</v>
      </c>
      <c r="V97" s="35">
        <f t="shared" si="67"/>
        <v>0</v>
      </c>
      <c r="W97" s="35">
        <f t="shared" si="68"/>
        <v>0</v>
      </c>
      <c r="X97" s="35">
        <f t="shared" si="69"/>
        <v>0</v>
      </c>
      <c r="Y97" s="35">
        <f t="shared" si="70"/>
        <v>0</v>
      </c>
      <c r="Z97" s="35">
        <f t="shared" si="71"/>
        <v>0</v>
      </c>
      <c r="AA97" s="35">
        <f t="shared" si="72"/>
        <v>0</v>
      </c>
      <c r="AB97" s="35">
        <f t="shared" si="73"/>
        <v>0</v>
      </c>
      <c r="AC97" s="35">
        <f t="shared" si="74"/>
        <v>0</v>
      </c>
      <c r="AG97" s="59"/>
    </row>
    <row r="98" spans="2:33">
      <c r="B98" s="94">
        <v>70</v>
      </c>
      <c r="C98" s="203"/>
      <c r="D98" s="204"/>
      <c r="E98" s="204"/>
      <c r="F98" s="204"/>
      <c r="G98" s="204"/>
      <c r="H98" s="204"/>
      <c r="I98" s="204"/>
      <c r="J98" s="204"/>
      <c r="K98" s="204"/>
      <c r="L98" s="204"/>
      <c r="M98" s="204"/>
      <c r="N98" s="204"/>
      <c r="O98" s="204"/>
      <c r="P98" s="204"/>
      <c r="Q98" s="204"/>
      <c r="R98" s="205"/>
      <c r="T98" s="35">
        <f t="shared" si="65"/>
        <v>0</v>
      </c>
      <c r="U98" s="35">
        <f t="shared" si="66"/>
        <v>0</v>
      </c>
      <c r="V98" s="35">
        <f t="shared" si="67"/>
        <v>0</v>
      </c>
      <c r="W98" s="35">
        <f t="shared" si="68"/>
        <v>0</v>
      </c>
      <c r="X98" s="35">
        <f t="shared" si="69"/>
        <v>0</v>
      </c>
      <c r="Y98" s="35">
        <f t="shared" si="70"/>
        <v>0</v>
      </c>
      <c r="Z98" s="35">
        <f t="shared" si="71"/>
        <v>0</v>
      </c>
      <c r="AA98" s="35">
        <f t="shared" si="72"/>
        <v>0</v>
      </c>
      <c r="AB98" s="35">
        <f t="shared" si="73"/>
        <v>0</v>
      </c>
      <c r="AC98" s="35">
        <f t="shared" si="74"/>
        <v>0</v>
      </c>
      <c r="AG98" s="59"/>
    </row>
    <row r="99" spans="2:33">
      <c r="B99" s="94">
        <v>71</v>
      </c>
      <c r="C99" s="203"/>
      <c r="D99" s="204"/>
      <c r="E99" s="204"/>
      <c r="F99" s="204"/>
      <c r="G99" s="204"/>
      <c r="H99" s="204"/>
      <c r="I99" s="204"/>
      <c r="J99" s="204"/>
      <c r="K99" s="204"/>
      <c r="L99" s="204"/>
      <c r="M99" s="204"/>
      <c r="N99" s="204"/>
      <c r="O99" s="204"/>
      <c r="P99" s="204"/>
      <c r="Q99" s="204"/>
      <c r="R99" s="205"/>
      <c r="T99" s="35">
        <f t="shared" si="65"/>
        <v>0</v>
      </c>
      <c r="U99" s="35">
        <f t="shared" si="66"/>
        <v>0</v>
      </c>
      <c r="V99" s="35">
        <f t="shared" si="67"/>
        <v>0</v>
      </c>
      <c r="W99" s="35">
        <f t="shared" si="68"/>
        <v>0</v>
      </c>
      <c r="X99" s="35">
        <f t="shared" si="69"/>
        <v>0</v>
      </c>
      <c r="Y99" s="35">
        <f t="shared" si="70"/>
        <v>0</v>
      </c>
      <c r="Z99" s="35">
        <f t="shared" si="71"/>
        <v>0</v>
      </c>
      <c r="AA99" s="35">
        <f t="shared" si="72"/>
        <v>0</v>
      </c>
      <c r="AB99" s="35">
        <f t="shared" si="73"/>
        <v>0</v>
      </c>
      <c r="AC99" s="35">
        <f t="shared" si="74"/>
        <v>0</v>
      </c>
      <c r="AG99" s="59"/>
    </row>
    <row r="100" spans="2:33">
      <c r="B100" s="94">
        <v>72</v>
      </c>
      <c r="C100" s="203"/>
      <c r="D100" s="204"/>
      <c r="E100" s="204"/>
      <c r="F100" s="204"/>
      <c r="G100" s="204"/>
      <c r="H100" s="204"/>
      <c r="I100" s="204"/>
      <c r="J100" s="204"/>
      <c r="K100" s="204"/>
      <c r="L100" s="204"/>
      <c r="M100" s="204"/>
      <c r="N100" s="204"/>
      <c r="O100" s="204"/>
      <c r="P100" s="204"/>
      <c r="Q100" s="204"/>
      <c r="R100" s="205"/>
      <c r="T100" s="35">
        <f t="shared" si="65"/>
        <v>0</v>
      </c>
      <c r="U100" s="35">
        <f t="shared" si="66"/>
        <v>0</v>
      </c>
      <c r="V100" s="35">
        <f t="shared" si="67"/>
        <v>0</v>
      </c>
      <c r="W100" s="35">
        <f t="shared" si="68"/>
        <v>0</v>
      </c>
      <c r="X100" s="35">
        <f t="shared" si="69"/>
        <v>0</v>
      </c>
      <c r="Y100" s="35">
        <f t="shared" si="70"/>
        <v>0</v>
      </c>
      <c r="Z100" s="35">
        <f t="shared" si="71"/>
        <v>0</v>
      </c>
      <c r="AA100" s="35">
        <f t="shared" si="72"/>
        <v>0</v>
      </c>
      <c r="AB100" s="35">
        <f t="shared" si="73"/>
        <v>0</v>
      </c>
      <c r="AC100" s="35">
        <f t="shared" si="74"/>
        <v>0</v>
      </c>
      <c r="AG100" s="59"/>
    </row>
    <row r="101" spans="2:33">
      <c r="B101" s="94">
        <v>73</v>
      </c>
      <c r="C101" s="203"/>
      <c r="D101" s="204"/>
      <c r="E101" s="204"/>
      <c r="F101" s="204"/>
      <c r="G101" s="204"/>
      <c r="H101" s="204"/>
      <c r="I101" s="204"/>
      <c r="J101" s="204"/>
      <c r="K101" s="204"/>
      <c r="L101" s="204"/>
      <c r="M101" s="204"/>
      <c r="N101" s="204"/>
      <c r="O101" s="204"/>
      <c r="P101" s="204"/>
      <c r="Q101" s="204"/>
      <c r="R101" s="205"/>
      <c r="T101" s="35">
        <f t="shared" si="65"/>
        <v>0</v>
      </c>
      <c r="U101" s="35">
        <f t="shared" si="66"/>
        <v>0</v>
      </c>
      <c r="V101" s="35">
        <f t="shared" si="67"/>
        <v>0</v>
      </c>
      <c r="W101" s="35">
        <f t="shared" si="68"/>
        <v>0</v>
      </c>
      <c r="X101" s="35">
        <f t="shared" si="69"/>
        <v>0</v>
      </c>
      <c r="Y101" s="35">
        <f t="shared" si="70"/>
        <v>0</v>
      </c>
      <c r="Z101" s="35">
        <f t="shared" si="71"/>
        <v>0</v>
      </c>
      <c r="AA101" s="35">
        <f t="shared" si="72"/>
        <v>0</v>
      </c>
      <c r="AB101" s="35">
        <f t="shared" si="73"/>
        <v>0</v>
      </c>
      <c r="AC101" s="35">
        <f t="shared" si="74"/>
        <v>0</v>
      </c>
      <c r="AG101" s="59"/>
    </row>
    <row r="102" spans="2:33">
      <c r="B102" s="94">
        <v>74</v>
      </c>
      <c r="C102" s="203"/>
      <c r="D102" s="204"/>
      <c r="E102" s="204"/>
      <c r="F102" s="204"/>
      <c r="G102" s="204"/>
      <c r="H102" s="204"/>
      <c r="I102" s="204"/>
      <c r="J102" s="204"/>
      <c r="K102" s="204"/>
      <c r="L102" s="204"/>
      <c r="M102" s="204"/>
      <c r="N102" s="204"/>
      <c r="O102" s="204"/>
      <c r="P102" s="204"/>
      <c r="Q102" s="204"/>
      <c r="R102" s="205"/>
      <c r="T102" s="35">
        <f t="shared" si="65"/>
        <v>0</v>
      </c>
      <c r="U102" s="35">
        <f t="shared" si="66"/>
        <v>0</v>
      </c>
      <c r="V102" s="35">
        <f t="shared" si="67"/>
        <v>0</v>
      </c>
      <c r="W102" s="35">
        <f t="shared" si="68"/>
        <v>0</v>
      </c>
      <c r="X102" s="35">
        <f t="shared" si="69"/>
        <v>0</v>
      </c>
      <c r="Y102" s="35">
        <f t="shared" si="70"/>
        <v>0</v>
      </c>
      <c r="Z102" s="35">
        <f t="shared" si="71"/>
        <v>0</v>
      </c>
      <c r="AA102" s="35">
        <f t="shared" si="72"/>
        <v>0</v>
      </c>
      <c r="AB102" s="35">
        <f t="shared" si="73"/>
        <v>0</v>
      </c>
      <c r="AC102" s="35">
        <f t="shared" si="74"/>
        <v>0</v>
      </c>
      <c r="AG102" s="59"/>
    </row>
    <row r="103" spans="2:33">
      <c r="B103" s="94">
        <v>75</v>
      </c>
      <c r="C103" s="203"/>
      <c r="D103" s="204"/>
      <c r="E103" s="204"/>
      <c r="F103" s="204"/>
      <c r="G103" s="204"/>
      <c r="H103" s="204"/>
      <c r="I103" s="204"/>
      <c r="J103" s="204"/>
      <c r="K103" s="204"/>
      <c r="L103" s="204"/>
      <c r="M103" s="204"/>
      <c r="N103" s="204"/>
      <c r="O103" s="204"/>
      <c r="P103" s="204"/>
      <c r="Q103" s="204"/>
      <c r="R103" s="205"/>
      <c r="T103" s="35">
        <f t="shared" si="65"/>
        <v>0</v>
      </c>
      <c r="U103" s="35">
        <f t="shared" si="66"/>
        <v>0</v>
      </c>
      <c r="V103" s="35">
        <f t="shared" si="67"/>
        <v>0</v>
      </c>
      <c r="W103" s="35">
        <f t="shared" si="68"/>
        <v>0</v>
      </c>
      <c r="X103" s="35">
        <f t="shared" si="69"/>
        <v>0</v>
      </c>
      <c r="Y103" s="35">
        <f t="shared" si="70"/>
        <v>0</v>
      </c>
      <c r="Z103" s="35">
        <f t="shared" si="71"/>
        <v>0</v>
      </c>
      <c r="AA103" s="35">
        <f t="shared" si="72"/>
        <v>0</v>
      </c>
      <c r="AB103" s="35">
        <f t="shared" si="73"/>
        <v>0</v>
      </c>
      <c r="AC103" s="35">
        <f t="shared" si="74"/>
        <v>0</v>
      </c>
      <c r="AG103" s="59"/>
    </row>
    <row r="104" spans="2:33">
      <c r="B104" s="94">
        <v>76</v>
      </c>
      <c r="C104" s="203"/>
      <c r="D104" s="204"/>
      <c r="E104" s="204"/>
      <c r="F104" s="204"/>
      <c r="G104" s="204"/>
      <c r="H104" s="204"/>
      <c r="I104" s="204"/>
      <c r="J104" s="204"/>
      <c r="K104" s="204"/>
      <c r="L104" s="204"/>
      <c r="M104" s="204"/>
      <c r="N104" s="204"/>
      <c r="O104" s="204"/>
      <c r="P104" s="204"/>
      <c r="Q104" s="204"/>
      <c r="R104" s="205"/>
      <c r="T104" s="35">
        <f t="shared" si="65"/>
        <v>0</v>
      </c>
      <c r="U104" s="35">
        <f t="shared" si="66"/>
        <v>0</v>
      </c>
      <c r="V104" s="35">
        <f t="shared" si="67"/>
        <v>0</v>
      </c>
      <c r="W104" s="35">
        <f t="shared" si="68"/>
        <v>0</v>
      </c>
      <c r="X104" s="35">
        <f t="shared" si="69"/>
        <v>0</v>
      </c>
      <c r="Y104" s="35">
        <f t="shared" si="70"/>
        <v>0</v>
      </c>
      <c r="Z104" s="35">
        <f t="shared" si="71"/>
        <v>0</v>
      </c>
      <c r="AA104" s="35">
        <f t="shared" si="72"/>
        <v>0</v>
      </c>
      <c r="AB104" s="35">
        <f t="shared" si="73"/>
        <v>0</v>
      </c>
      <c r="AC104" s="35">
        <f t="shared" si="74"/>
        <v>0</v>
      </c>
      <c r="AG104" s="59"/>
    </row>
    <row r="105" spans="2:33">
      <c r="B105" s="94">
        <v>77</v>
      </c>
      <c r="C105" s="203"/>
      <c r="D105" s="204"/>
      <c r="E105" s="204"/>
      <c r="F105" s="204"/>
      <c r="G105" s="204"/>
      <c r="H105" s="204"/>
      <c r="I105" s="204"/>
      <c r="J105" s="204"/>
      <c r="K105" s="204"/>
      <c r="L105" s="204"/>
      <c r="M105" s="204"/>
      <c r="N105" s="204"/>
      <c r="O105" s="204"/>
      <c r="P105" s="204"/>
      <c r="Q105" s="204"/>
      <c r="R105" s="205"/>
      <c r="T105" s="35">
        <f t="shared" si="65"/>
        <v>0</v>
      </c>
      <c r="U105" s="35">
        <f t="shared" si="66"/>
        <v>0</v>
      </c>
      <c r="V105" s="35">
        <f t="shared" si="67"/>
        <v>0</v>
      </c>
      <c r="W105" s="35">
        <f t="shared" si="68"/>
        <v>0</v>
      </c>
      <c r="X105" s="35">
        <f t="shared" si="69"/>
        <v>0</v>
      </c>
      <c r="Y105" s="35">
        <f t="shared" si="70"/>
        <v>0</v>
      </c>
      <c r="Z105" s="35">
        <f t="shared" si="71"/>
        <v>0</v>
      </c>
      <c r="AA105" s="35">
        <f t="shared" si="72"/>
        <v>0</v>
      </c>
      <c r="AB105" s="35">
        <f t="shared" si="73"/>
        <v>0</v>
      </c>
      <c r="AC105" s="35">
        <f t="shared" si="74"/>
        <v>0</v>
      </c>
      <c r="AG105" s="59"/>
    </row>
    <row r="106" spans="2:33">
      <c r="B106" s="94">
        <v>78</v>
      </c>
      <c r="C106" s="203"/>
      <c r="D106" s="204"/>
      <c r="E106" s="204"/>
      <c r="F106" s="204"/>
      <c r="G106" s="204"/>
      <c r="H106" s="204"/>
      <c r="I106" s="204"/>
      <c r="J106" s="204"/>
      <c r="K106" s="204"/>
      <c r="L106" s="204"/>
      <c r="M106" s="204"/>
      <c r="N106" s="204"/>
      <c r="O106" s="204"/>
      <c r="P106" s="204"/>
      <c r="Q106" s="204"/>
      <c r="R106" s="205"/>
      <c r="T106" s="35">
        <f t="shared" si="65"/>
        <v>0</v>
      </c>
      <c r="U106" s="35">
        <f t="shared" si="66"/>
        <v>0</v>
      </c>
      <c r="V106" s="35">
        <f t="shared" si="67"/>
        <v>0</v>
      </c>
      <c r="W106" s="35">
        <f t="shared" si="68"/>
        <v>0</v>
      </c>
      <c r="X106" s="35">
        <f t="shared" si="69"/>
        <v>0</v>
      </c>
      <c r="Y106" s="35">
        <f t="shared" si="70"/>
        <v>0</v>
      </c>
      <c r="Z106" s="35">
        <f t="shared" si="71"/>
        <v>0</v>
      </c>
      <c r="AA106" s="35">
        <f t="shared" si="72"/>
        <v>0</v>
      </c>
      <c r="AB106" s="35">
        <f t="shared" si="73"/>
        <v>0</v>
      </c>
      <c r="AC106" s="35">
        <f t="shared" si="74"/>
        <v>0</v>
      </c>
      <c r="AG106" s="59"/>
    </row>
    <row r="107" spans="2:33">
      <c r="B107" s="94">
        <v>79</v>
      </c>
      <c r="C107" s="203"/>
      <c r="D107" s="204"/>
      <c r="E107" s="204"/>
      <c r="F107" s="204"/>
      <c r="G107" s="204"/>
      <c r="H107" s="204"/>
      <c r="I107" s="204"/>
      <c r="J107" s="204"/>
      <c r="K107" s="204"/>
      <c r="L107" s="204"/>
      <c r="M107" s="204"/>
      <c r="N107" s="204"/>
      <c r="O107" s="204"/>
      <c r="P107" s="204"/>
      <c r="Q107" s="204"/>
      <c r="R107" s="205"/>
      <c r="T107" s="35">
        <f t="shared" ref="T107:T126" si="75">IF(I107="ano",1,0)</f>
        <v>0</v>
      </c>
      <c r="U107" s="35">
        <f t="shared" ref="U107:U126" si="76">IF(J107="ano",1,0)</f>
        <v>0</v>
      </c>
      <c r="V107" s="35">
        <f t="shared" ref="V107:V126" si="77">IF(K107="ano",1,0)</f>
        <v>0</v>
      </c>
      <c r="W107" s="35">
        <f t="shared" ref="W107:W126" si="78">IF(L107="ano",1,0)</f>
        <v>0</v>
      </c>
      <c r="X107" s="35">
        <f t="shared" ref="X107:X126" si="79">IF(M107="ano",1,0)</f>
        <v>0</v>
      </c>
      <c r="Y107" s="35">
        <f t="shared" ref="Y107:Y126" si="80">IF(N107="ano",1,0)</f>
        <v>0</v>
      </c>
      <c r="Z107" s="35">
        <f t="shared" ref="Z107:Z126" si="81">IF(O107="ano",1,0)</f>
        <v>0</v>
      </c>
      <c r="AA107" s="35">
        <f t="shared" ref="AA107:AA126" si="82">IF(P107="ano",1,0)</f>
        <v>0</v>
      </c>
      <c r="AB107" s="35">
        <f t="shared" ref="AB107:AB126" si="83">IF(Q107="ano",1,0)</f>
        <v>0</v>
      </c>
      <c r="AC107" s="35">
        <f t="shared" ref="AC107:AC126" si="84">IF(R107="ano",1,0)</f>
        <v>0</v>
      </c>
      <c r="AG107" s="59"/>
    </row>
    <row r="108" spans="2:33">
      <c r="B108" s="94">
        <v>80</v>
      </c>
      <c r="C108" s="203"/>
      <c r="D108" s="204"/>
      <c r="E108" s="204"/>
      <c r="F108" s="204"/>
      <c r="G108" s="204"/>
      <c r="H108" s="204"/>
      <c r="I108" s="204"/>
      <c r="J108" s="204"/>
      <c r="K108" s="204"/>
      <c r="L108" s="204"/>
      <c r="M108" s="204"/>
      <c r="N108" s="204"/>
      <c r="O108" s="204"/>
      <c r="P108" s="204"/>
      <c r="Q108" s="204"/>
      <c r="R108" s="205"/>
      <c r="T108" s="35">
        <f t="shared" si="75"/>
        <v>0</v>
      </c>
      <c r="U108" s="35">
        <f t="shared" si="76"/>
        <v>0</v>
      </c>
      <c r="V108" s="35">
        <f t="shared" si="77"/>
        <v>0</v>
      </c>
      <c r="W108" s="35">
        <f t="shared" si="78"/>
        <v>0</v>
      </c>
      <c r="X108" s="35">
        <f t="shared" si="79"/>
        <v>0</v>
      </c>
      <c r="Y108" s="35">
        <f t="shared" si="80"/>
        <v>0</v>
      </c>
      <c r="Z108" s="35">
        <f t="shared" si="81"/>
        <v>0</v>
      </c>
      <c r="AA108" s="35">
        <f t="shared" si="82"/>
        <v>0</v>
      </c>
      <c r="AB108" s="35">
        <f t="shared" si="83"/>
        <v>0</v>
      </c>
      <c r="AC108" s="35">
        <f t="shared" si="84"/>
        <v>0</v>
      </c>
      <c r="AG108" s="59"/>
    </row>
    <row r="109" spans="2:33">
      <c r="B109" s="94">
        <v>81</v>
      </c>
      <c r="C109" s="203"/>
      <c r="D109" s="204"/>
      <c r="E109" s="204"/>
      <c r="F109" s="204"/>
      <c r="G109" s="204"/>
      <c r="H109" s="204"/>
      <c r="I109" s="204"/>
      <c r="J109" s="204"/>
      <c r="K109" s="204"/>
      <c r="L109" s="204"/>
      <c r="M109" s="204"/>
      <c r="N109" s="204"/>
      <c r="O109" s="204"/>
      <c r="P109" s="204"/>
      <c r="Q109" s="204"/>
      <c r="R109" s="205"/>
      <c r="T109" s="35">
        <f t="shared" si="75"/>
        <v>0</v>
      </c>
      <c r="U109" s="35">
        <f t="shared" si="76"/>
        <v>0</v>
      </c>
      <c r="V109" s="35">
        <f t="shared" si="77"/>
        <v>0</v>
      </c>
      <c r="W109" s="35">
        <f t="shared" si="78"/>
        <v>0</v>
      </c>
      <c r="X109" s="35">
        <f t="shared" si="79"/>
        <v>0</v>
      </c>
      <c r="Y109" s="35">
        <f t="shared" si="80"/>
        <v>0</v>
      </c>
      <c r="Z109" s="35">
        <f t="shared" si="81"/>
        <v>0</v>
      </c>
      <c r="AA109" s="35">
        <f t="shared" si="82"/>
        <v>0</v>
      </c>
      <c r="AB109" s="35">
        <f t="shared" si="83"/>
        <v>0</v>
      </c>
      <c r="AC109" s="35">
        <f t="shared" si="84"/>
        <v>0</v>
      </c>
      <c r="AG109" s="59"/>
    </row>
    <row r="110" spans="2:33">
      <c r="B110" s="94">
        <v>82</v>
      </c>
      <c r="C110" s="203"/>
      <c r="D110" s="204"/>
      <c r="E110" s="204"/>
      <c r="F110" s="204"/>
      <c r="G110" s="204"/>
      <c r="H110" s="204"/>
      <c r="I110" s="204"/>
      <c r="J110" s="204"/>
      <c r="K110" s="204"/>
      <c r="L110" s="204"/>
      <c r="M110" s="204"/>
      <c r="N110" s="204"/>
      <c r="O110" s="204"/>
      <c r="P110" s="204"/>
      <c r="Q110" s="204"/>
      <c r="R110" s="205"/>
      <c r="T110" s="35">
        <f t="shared" si="75"/>
        <v>0</v>
      </c>
      <c r="U110" s="35">
        <f t="shared" si="76"/>
        <v>0</v>
      </c>
      <c r="V110" s="35">
        <f t="shared" si="77"/>
        <v>0</v>
      </c>
      <c r="W110" s="35">
        <f t="shared" si="78"/>
        <v>0</v>
      </c>
      <c r="X110" s="35">
        <f t="shared" si="79"/>
        <v>0</v>
      </c>
      <c r="Y110" s="35">
        <f t="shared" si="80"/>
        <v>0</v>
      </c>
      <c r="Z110" s="35">
        <f t="shared" si="81"/>
        <v>0</v>
      </c>
      <c r="AA110" s="35">
        <f t="shared" si="82"/>
        <v>0</v>
      </c>
      <c r="AB110" s="35">
        <f t="shared" si="83"/>
        <v>0</v>
      </c>
      <c r="AC110" s="35">
        <f t="shared" si="84"/>
        <v>0</v>
      </c>
      <c r="AG110" s="59"/>
    </row>
    <row r="111" spans="2:33">
      <c r="B111" s="94">
        <v>83</v>
      </c>
      <c r="C111" s="203"/>
      <c r="D111" s="204"/>
      <c r="E111" s="204"/>
      <c r="F111" s="204"/>
      <c r="G111" s="204"/>
      <c r="H111" s="204"/>
      <c r="I111" s="204"/>
      <c r="J111" s="204"/>
      <c r="K111" s="204"/>
      <c r="L111" s="204"/>
      <c r="M111" s="204"/>
      <c r="N111" s="204"/>
      <c r="O111" s="204"/>
      <c r="P111" s="204"/>
      <c r="Q111" s="204"/>
      <c r="R111" s="205"/>
      <c r="T111" s="35">
        <f t="shared" si="75"/>
        <v>0</v>
      </c>
      <c r="U111" s="35">
        <f t="shared" si="76"/>
        <v>0</v>
      </c>
      <c r="V111" s="35">
        <f t="shared" si="77"/>
        <v>0</v>
      </c>
      <c r="W111" s="35">
        <f t="shared" si="78"/>
        <v>0</v>
      </c>
      <c r="X111" s="35">
        <f t="shared" si="79"/>
        <v>0</v>
      </c>
      <c r="Y111" s="35">
        <f t="shared" si="80"/>
        <v>0</v>
      </c>
      <c r="Z111" s="35">
        <f t="shared" si="81"/>
        <v>0</v>
      </c>
      <c r="AA111" s="35">
        <f t="shared" si="82"/>
        <v>0</v>
      </c>
      <c r="AB111" s="35">
        <f t="shared" si="83"/>
        <v>0</v>
      </c>
      <c r="AC111" s="35">
        <f t="shared" si="84"/>
        <v>0</v>
      </c>
      <c r="AG111" s="92"/>
    </row>
    <row r="112" spans="2:33">
      <c r="B112" s="94">
        <v>84</v>
      </c>
      <c r="C112" s="203"/>
      <c r="D112" s="204"/>
      <c r="E112" s="204"/>
      <c r="F112" s="204"/>
      <c r="G112" s="204"/>
      <c r="H112" s="204"/>
      <c r="I112" s="204"/>
      <c r="J112" s="204"/>
      <c r="K112" s="204"/>
      <c r="L112" s="204"/>
      <c r="M112" s="204"/>
      <c r="N112" s="204"/>
      <c r="O112" s="204"/>
      <c r="P112" s="204"/>
      <c r="Q112" s="204"/>
      <c r="R112" s="205"/>
      <c r="T112" s="35">
        <f t="shared" si="75"/>
        <v>0</v>
      </c>
      <c r="U112" s="35">
        <f t="shared" si="76"/>
        <v>0</v>
      </c>
      <c r="V112" s="35">
        <f t="shared" si="77"/>
        <v>0</v>
      </c>
      <c r="W112" s="35">
        <f t="shared" si="78"/>
        <v>0</v>
      </c>
      <c r="X112" s="35">
        <f t="shared" si="79"/>
        <v>0</v>
      </c>
      <c r="Y112" s="35">
        <f t="shared" si="80"/>
        <v>0</v>
      </c>
      <c r="Z112" s="35">
        <f t="shared" si="81"/>
        <v>0</v>
      </c>
      <c r="AA112" s="35">
        <f t="shared" si="82"/>
        <v>0</v>
      </c>
      <c r="AB112" s="35">
        <f t="shared" si="83"/>
        <v>0</v>
      </c>
      <c r="AC112" s="35">
        <f t="shared" si="84"/>
        <v>0</v>
      </c>
    </row>
    <row r="113" spans="2:29">
      <c r="B113" s="94">
        <v>85</v>
      </c>
      <c r="C113" s="203"/>
      <c r="D113" s="204"/>
      <c r="E113" s="204"/>
      <c r="F113" s="204"/>
      <c r="G113" s="204"/>
      <c r="H113" s="204"/>
      <c r="I113" s="204"/>
      <c r="J113" s="204"/>
      <c r="K113" s="204"/>
      <c r="L113" s="204"/>
      <c r="M113" s="204"/>
      <c r="N113" s="204"/>
      <c r="O113" s="204"/>
      <c r="P113" s="204"/>
      <c r="Q113" s="204"/>
      <c r="R113" s="205"/>
      <c r="T113" s="35">
        <f t="shared" si="75"/>
        <v>0</v>
      </c>
      <c r="U113" s="35">
        <f t="shared" si="76"/>
        <v>0</v>
      </c>
      <c r="V113" s="35">
        <f t="shared" si="77"/>
        <v>0</v>
      </c>
      <c r="W113" s="35">
        <f t="shared" si="78"/>
        <v>0</v>
      </c>
      <c r="X113" s="35">
        <f t="shared" si="79"/>
        <v>0</v>
      </c>
      <c r="Y113" s="35">
        <f t="shared" si="80"/>
        <v>0</v>
      </c>
      <c r="Z113" s="35">
        <f t="shared" si="81"/>
        <v>0</v>
      </c>
      <c r="AA113" s="35">
        <f t="shared" si="82"/>
        <v>0</v>
      </c>
      <c r="AB113" s="35">
        <f t="shared" si="83"/>
        <v>0</v>
      </c>
      <c r="AC113" s="35">
        <f t="shared" si="84"/>
        <v>0</v>
      </c>
    </row>
    <row r="114" spans="2:29">
      <c r="B114" s="94">
        <v>86</v>
      </c>
      <c r="C114" s="203"/>
      <c r="D114" s="204"/>
      <c r="E114" s="204"/>
      <c r="F114" s="204"/>
      <c r="G114" s="204"/>
      <c r="H114" s="204"/>
      <c r="I114" s="204"/>
      <c r="J114" s="204"/>
      <c r="K114" s="204"/>
      <c r="L114" s="204"/>
      <c r="M114" s="204"/>
      <c r="N114" s="204"/>
      <c r="O114" s="204"/>
      <c r="P114" s="204"/>
      <c r="Q114" s="204"/>
      <c r="R114" s="205"/>
      <c r="T114" s="35">
        <f t="shared" si="75"/>
        <v>0</v>
      </c>
      <c r="U114" s="35">
        <f t="shared" si="76"/>
        <v>0</v>
      </c>
      <c r="V114" s="35">
        <f t="shared" si="77"/>
        <v>0</v>
      </c>
      <c r="W114" s="35">
        <f t="shared" si="78"/>
        <v>0</v>
      </c>
      <c r="X114" s="35">
        <f t="shared" si="79"/>
        <v>0</v>
      </c>
      <c r="Y114" s="35">
        <f t="shared" si="80"/>
        <v>0</v>
      </c>
      <c r="Z114" s="35">
        <f t="shared" si="81"/>
        <v>0</v>
      </c>
      <c r="AA114" s="35">
        <f t="shared" si="82"/>
        <v>0</v>
      </c>
      <c r="AB114" s="35">
        <f t="shared" si="83"/>
        <v>0</v>
      </c>
      <c r="AC114" s="35">
        <f t="shared" si="84"/>
        <v>0</v>
      </c>
    </row>
    <row r="115" spans="2:29">
      <c r="B115" s="94">
        <v>87</v>
      </c>
      <c r="C115" s="203"/>
      <c r="D115" s="204"/>
      <c r="E115" s="204"/>
      <c r="F115" s="204"/>
      <c r="G115" s="204"/>
      <c r="H115" s="204"/>
      <c r="I115" s="204"/>
      <c r="J115" s="204"/>
      <c r="K115" s="204"/>
      <c r="L115" s="204"/>
      <c r="M115" s="204"/>
      <c r="N115" s="204"/>
      <c r="O115" s="204"/>
      <c r="P115" s="204"/>
      <c r="Q115" s="204"/>
      <c r="R115" s="205"/>
      <c r="T115" s="35">
        <f t="shared" si="75"/>
        <v>0</v>
      </c>
      <c r="U115" s="35">
        <f t="shared" si="76"/>
        <v>0</v>
      </c>
      <c r="V115" s="35">
        <f t="shared" si="77"/>
        <v>0</v>
      </c>
      <c r="W115" s="35">
        <f t="shared" si="78"/>
        <v>0</v>
      </c>
      <c r="X115" s="35">
        <f t="shared" si="79"/>
        <v>0</v>
      </c>
      <c r="Y115" s="35">
        <f t="shared" si="80"/>
        <v>0</v>
      </c>
      <c r="Z115" s="35">
        <f t="shared" si="81"/>
        <v>0</v>
      </c>
      <c r="AA115" s="35">
        <f t="shared" si="82"/>
        <v>0</v>
      </c>
      <c r="AB115" s="35">
        <f t="shared" si="83"/>
        <v>0</v>
      </c>
      <c r="AC115" s="35">
        <f t="shared" si="84"/>
        <v>0</v>
      </c>
    </row>
    <row r="116" spans="2:29">
      <c r="B116" s="94">
        <v>88</v>
      </c>
      <c r="C116" s="203"/>
      <c r="D116" s="204"/>
      <c r="E116" s="204"/>
      <c r="F116" s="204"/>
      <c r="G116" s="204"/>
      <c r="H116" s="204"/>
      <c r="I116" s="204"/>
      <c r="J116" s="204"/>
      <c r="K116" s="204"/>
      <c r="L116" s="204"/>
      <c r="M116" s="204"/>
      <c r="N116" s="204"/>
      <c r="O116" s="204"/>
      <c r="P116" s="204"/>
      <c r="Q116" s="204"/>
      <c r="R116" s="205"/>
      <c r="T116" s="35">
        <f t="shared" si="75"/>
        <v>0</v>
      </c>
      <c r="U116" s="35">
        <f t="shared" si="76"/>
        <v>0</v>
      </c>
      <c r="V116" s="35">
        <f t="shared" si="77"/>
        <v>0</v>
      </c>
      <c r="W116" s="35">
        <f t="shared" si="78"/>
        <v>0</v>
      </c>
      <c r="X116" s="35">
        <f t="shared" si="79"/>
        <v>0</v>
      </c>
      <c r="Y116" s="35">
        <f t="shared" si="80"/>
        <v>0</v>
      </c>
      <c r="Z116" s="35">
        <f t="shared" si="81"/>
        <v>0</v>
      </c>
      <c r="AA116" s="35">
        <f t="shared" si="82"/>
        <v>0</v>
      </c>
      <c r="AB116" s="35">
        <f t="shared" si="83"/>
        <v>0</v>
      </c>
      <c r="AC116" s="35">
        <f t="shared" si="84"/>
        <v>0</v>
      </c>
    </row>
    <row r="117" spans="2:29">
      <c r="B117" s="94">
        <v>89</v>
      </c>
      <c r="C117" s="203"/>
      <c r="D117" s="204"/>
      <c r="E117" s="204"/>
      <c r="F117" s="204"/>
      <c r="G117" s="204"/>
      <c r="H117" s="204"/>
      <c r="I117" s="204"/>
      <c r="J117" s="204"/>
      <c r="K117" s="204"/>
      <c r="L117" s="204"/>
      <c r="M117" s="204"/>
      <c r="N117" s="204"/>
      <c r="O117" s="204"/>
      <c r="P117" s="204"/>
      <c r="Q117" s="204"/>
      <c r="R117" s="205"/>
      <c r="T117" s="35">
        <f t="shared" si="75"/>
        <v>0</v>
      </c>
      <c r="U117" s="35">
        <f t="shared" si="76"/>
        <v>0</v>
      </c>
      <c r="V117" s="35">
        <f t="shared" si="77"/>
        <v>0</v>
      </c>
      <c r="W117" s="35">
        <f t="shared" si="78"/>
        <v>0</v>
      </c>
      <c r="X117" s="35">
        <f t="shared" si="79"/>
        <v>0</v>
      </c>
      <c r="Y117" s="35">
        <f t="shared" si="80"/>
        <v>0</v>
      </c>
      <c r="Z117" s="35">
        <f t="shared" si="81"/>
        <v>0</v>
      </c>
      <c r="AA117" s="35">
        <f t="shared" si="82"/>
        <v>0</v>
      </c>
      <c r="AB117" s="35">
        <f t="shared" si="83"/>
        <v>0</v>
      </c>
      <c r="AC117" s="35">
        <f t="shared" si="84"/>
        <v>0</v>
      </c>
    </row>
    <row r="118" spans="2:29">
      <c r="B118" s="94">
        <v>90</v>
      </c>
      <c r="C118" s="203"/>
      <c r="D118" s="204"/>
      <c r="E118" s="204"/>
      <c r="F118" s="204"/>
      <c r="G118" s="204"/>
      <c r="H118" s="204"/>
      <c r="I118" s="204"/>
      <c r="J118" s="204"/>
      <c r="K118" s="204"/>
      <c r="L118" s="204"/>
      <c r="M118" s="204"/>
      <c r="N118" s="204"/>
      <c r="O118" s="204"/>
      <c r="P118" s="204"/>
      <c r="Q118" s="204"/>
      <c r="R118" s="205"/>
      <c r="T118" s="35">
        <f t="shared" si="75"/>
        <v>0</v>
      </c>
      <c r="U118" s="35">
        <f t="shared" si="76"/>
        <v>0</v>
      </c>
      <c r="V118" s="35">
        <f t="shared" si="77"/>
        <v>0</v>
      </c>
      <c r="W118" s="35">
        <f t="shared" si="78"/>
        <v>0</v>
      </c>
      <c r="X118" s="35">
        <f t="shared" si="79"/>
        <v>0</v>
      </c>
      <c r="Y118" s="35">
        <f t="shared" si="80"/>
        <v>0</v>
      </c>
      <c r="Z118" s="35">
        <f t="shared" si="81"/>
        <v>0</v>
      </c>
      <c r="AA118" s="35">
        <f t="shared" si="82"/>
        <v>0</v>
      </c>
      <c r="AB118" s="35">
        <f t="shared" si="83"/>
        <v>0</v>
      </c>
      <c r="AC118" s="35">
        <f t="shared" si="84"/>
        <v>0</v>
      </c>
    </row>
    <row r="119" spans="2:29">
      <c r="B119" s="94">
        <v>91</v>
      </c>
      <c r="C119" s="203"/>
      <c r="D119" s="204"/>
      <c r="E119" s="204"/>
      <c r="F119" s="204"/>
      <c r="G119" s="204"/>
      <c r="H119" s="204"/>
      <c r="I119" s="204"/>
      <c r="J119" s="204"/>
      <c r="K119" s="204"/>
      <c r="L119" s="204"/>
      <c r="M119" s="204"/>
      <c r="N119" s="204"/>
      <c r="O119" s="204"/>
      <c r="P119" s="204"/>
      <c r="Q119" s="204"/>
      <c r="R119" s="205"/>
      <c r="T119" s="35">
        <f t="shared" si="75"/>
        <v>0</v>
      </c>
      <c r="U119" s="35">
        <f t="shared" si="76"/>
        <v>0</v>
      </c>
      <c r="V119" s="35">
        <f t="shared" si="77"/>
        <v>0</v>
      </c>
      <c r="W119" s="35">
        <f t="shared" si="78"/>
        <v>0</v>
      </c>
      <c r="X119" s="35">
        <f t="shared" si="79"/>
        <v>0</v>
      </c>
      <c r="Y119" s="35">
        <f t="shared" si="80"/>
        <v>0</v>
      </c>
      <c r="Z119" s="35">
        <f t="shared" si="81"/>
        <v>0</v>
      </c>
      <c r="AA119" s="35">
        <f t="shared" si="82"/>
        <v>0</v>
      </c>
      <c r="AB119" s="35">
        <f t="shared" si="83"/>
        <v>0</v>
      </c>
      <c r="AC119" s="35">
        <f t="shared" si="84"/>
        <v>0</v>
      </c>
    </row>
    <row r="120" spans="2:29">
      <c r="B120" s="94">
        <v>92</v>
      </c>
      <c r="C120" s="203"/>
      <c r="D120" s="204"/>
      <c r="E120" s="204"/>
      <c r="F120" s="204"/>
      <c r="G120" s="204"/>
      <c r="H120" s="204"/>
      <c r="I120" s="204"/>
      <c r="J120" s="204"/>
      <c r="K120" s="204"/>
      <c r="L120" s="204"/>
      <c r="M120" s="204"/>
      <c r="N120" s="204"/>
      <c r="O120" s="204"/>
      <c r="P120" s="204"/>
      <c r="Q120" s="204"/>
      <c r="R120" s="205"/>
      <c r="T120" s="35">
        <f t="shared" si="75"/>
        <v>0</v>
      </c>
      <c r="U120" s="35">
        <f t="shared" si="76"/>
        <v>0</v>
      </c>
      <c r="V120" s="35">
        <f t="shared" si="77"/>
        <v>0</v>
      </c>
      <c r="W120" s="35">
        <f t="shared" si="78"/>
        <v>0</v>
      </c>
      <c r="X120" s="35">
        <f t="shared" si="79"/>
        <v>0</v>
      </c>
      <c r="Y120" s="35">
        <f t="shared" si="80"/>
        <v>0</v>
      </c>
      <c r="Z120" s="35">
        <f t="shared" si="81"/>
        <v>0</v>
      </c>
      <c r="AA120" s="35">
        <f t="shared" si="82"/>
        <v>0</v>
      </c>
      <c r="AB120" s="35">
        <f t="shared" si="83"/>
        <v>0</v>
      </c>
      <c r="AC120" s="35">
        <f t="shared" si="84"/>
        <v>0</v>
      </c>
    </row>
    <row r="121" spans="2:29">
      <c r="B121" s="94">
        <v>93</v>
      </c>
      <c r="C121" s="203"/>
      <c r="D121" s="204"/>
      <c r="E121" s="204"/>
      <c r="F121" s="204"/>
      <c r="G121" s="204"/>
      <c r="H121" s="204"/>
      <c r="I121" s="204"/>
      <c r="J121" s="204"/>
      <c r="K121" s="204"/>
      <c r="L121" s="204"/>
      <c r="M121" s="204"/>
      <c r="N121" s="204"/>
      <c r="O121" s="204"/>
      <c r="P121" s="204"/>
      <c r="Q121" s="204"/>
      <c r="R121" s="205"/>
      <c r="T121" s="35">
        <f t="shared" si="75"/>
        <v>0</v>
      </c>
      <c r="U121" s="35">
        <f t="shared" si="76"/>
        <v>0</v>
      </c>
      <c r="V121" s="35">
        <f t="shared" si="77"/>
        <v>0</v>
      </c>
      <c r="W121" s="35">
        <f t="shared" si="78"/>
        <v>0</v>
      </c>
      <c r="X121" s="35">
        <f t="shared" si="79"/>
        <v>0</v>
      </c>
      <c r="Y121" s="35">
        <f t="shared" si="80"/>
        <v>0</v>
      </c>
      <c r="Z121" s="35">
        <f t="shared" si="81"/>
        <v>0</v>
      </c>
      <c r="AA121" s="35">
        <f t="shared" si="82"/>
        <v>0</v>
      </c>
      <c r="AB121" s="35">
        <f t="shared" si="83"/>
        <v>0</v>
      </c>
      <c r="AC121" s="35">
        <f t="shared" si="84"/>
        <v>0</v>
      </c>
    </row>
    <row r="122" spans="2:29">
      <c r="B122" s="94">
        <v>94</v>
      </c>
      <c r="C122" s="203"/>
      <c r="D122" s="204"/>
      <c r="E122" s="204"/>
      <c r="F122" s="204"/>
      <c r="G122" s="204"/>
      <c r="H122" s="204"/>
      <c r="I122" s="204"/>
      <c r="J122" s="204"/>
      <c r="K122" s="204"/>
      <c r="L122" s="204"/>
      <c r="M122" s="204"/>
      <c r="N122" s="204"/>
      <c r="O122" s="204"/>
      <c r="P122" s="204"/>
      <c r="Q122" s="204"/>
      <c r="R122" s="205"/>
      <c r="T122" s="35">
        <f t="shared" si="75"/>
        <v>0</v>
      </c>
      <c r="U122" s="35">
        <f t="shared" si="76"/>
        <v>0</v>
      </c>
      <c r="V122" s="35">
        <f t="shared" si="77"/>
        <v>0</v>
      </c>
      <c r="W122" s="35">
        <f t="shared" si="78"/>
        <v>0</v>
      </c>
      <c r="X122" s="35">
        <f t="shared" si="79"/>
        <v>0</v>
      </c>
      <c r="Y122" s="35">
        <f t="shared" si="80"/>
        <v>0</v>
      </c>
      <c r="Z122" s="35">
        <f t="shared" si="81"/>
        <v>0</v>
      </c>
      <c r="AA122" s="35">
        <f t="shared" si="82"/>
        <v>0</v>
      </c>
      <c r="AB122" s="35">
        <f t="shared" si="83"/>
        <v>0</v>
      </c>
      <c r="AC122" s="35">
        <f t="shared" si="84"/>
        <v>0</v>
      </c>
    </row>
    <row r="123" spans="2:29">
      <c r="B123" s="94">
        <v>95</v>
      </c>
      <c r="C123" s="203"/>
      <c r="D123" s="204"/>
      <c r="E123" s="204"/>
      <c r="F123" s="204"/>
      <c r="G123" s="204"/>
      <c r="H123" s="204"/>
      <c r="I123" s="204"/>
      <c r="J123" s="204"/>
      <c r="K123" s="204"/>
      <c r="L123" s="204"/>
      <c r="M123" s="204"/>
      <c r="N123" s="204"/>
      <c r="O123" s="204"/>
      <c r="P123" s="204"/>
      <c r="Q123" s="204"/>
      <c r="R123" s="205"/>
      <c r="T123" s="35">
        <f t="shared" si="75"/>
        <v>0</v>
      </c>
      <c r="U123" s="35">
        <f t="shared" si="76"/>
        <v>0</v>
      </c>
      <c r="V123" s="35">
        <f t="shared" si="77"/>
        <v>0</v>
      </c>
      <c r="W123" s="35">
        <f t="shared" si="78"/>
        <v>0</v>
      </c>
      <c r="X123" s="35">
        <f t="shared" si="79"/>
        <v>0</v>
      </c>
      <c r="Y123" s="35">
        <f t="shared" si="80"/>
        <v>0</v>
      </c>
      <c r="Z123" s="35">
        <f t="shared" si="81"/>
        <v>0</v>
      </c>
      <c r="AA123" s="35">
        <f t="shared" si="82"/>
        <v>0</v>
      </c>
      <c r="AB123" s="35">
        <f t="shared" si="83"/>
        <v>0</v>
      </c>
      <c r="AC123" s="35">
        <f t="shared" si="84"/>
        <v>0</v>
      </c>
    </row>
    <row r="124" spans="2:29">
      <c r="B124" s="94">
        <v>96</v>
      </c>
      <c r="C124" s="203"/>
      <c r="D124" s="204"/>
      <c r="E124" s="204"/>
      <c r="F124" s="204"/>
      <c r="G124" s="204"/>
      <c r="H124" s="204"/>
      <c r="I124" s="204"/>
      <c r="J124" s="204"/>
      <c r="K124" s="204"/>
      <c r="L124" s="204"/>
      <c r="M124" s="204"/>
      <c r="N124" s="204"/>
      <c r="O124" s="204"/>
      <c r="P124" s="204"/>
      <c r="Q124" s="204"/>
      <c r="R124" s="205"/>
      <c r="T124" s="35">
        <f t="shared" si="75"/>
        <v>0</v>
      </c>
      <c r="U124" s="35">
        <f t="shared" si="76"/>
        <v>0</v>
      </c>
      <c r="V124" s="35">
        <f t="shared" si="77"/>
        <v>0</v>
      </c>
      <c r="W124" s="35">
        <f t="shared" si="78"/>
        <v>0</v>
      </c>
      <c r="X124" s="35">
        <f t="shared" si="79"/>
        <v>0</v>
      </c>
      <c r="Y124" s="35">
        <f t="shared" si="80"/>
        <v>0</v>
      </c>
      <c r="Z124" s="35">
        <f t="shared" si="81"/>
        <v>0</v>
      </c>
      <c r="AA124" s="35">
        <f t="shared" si="82"/>
        <v>0</v>
      </c>
      <c r="AB124" s="35">
        <f t="shared" si="83"/>
        <v>0</v>
      </c>
      <c r="AC124" s="35">
        <f t="shared" si="84"/>
        <v>0</v>
      </c>
    </row>
    <row r="125" spans="2:29">
      <c r="B125" s="94">
        <v>97</v>
      </c>
      <c r="C125" s="203"/>
      <c r="D125" s="204"/>
      <c r="E125" s="204"/>
      <c r="F125" s="204"/>
      <c r="G125" s="204"/>
      <c r="H125" s="204"/>
      <c r="I125" s="204"/>
      <c r="J125" s="204"/>
      <c r="K125" s="204"/>
      <c r="L125" s="204"/>
      <c r="M125" s="204"/>
      <c r="N125" s="204"/>
      <c r="O125" s="204"/>
      <c r="P125" s="204"/>
      <c r="Q125" s="204"/>
      <c r="R125" s="205"/>
      <c r="T125" s="35">
        <f t="shared" si="75"/>
        <v>0</v>
      </c>
      <c r="U125" s="35">
        <f t="shared" si="76"/>
        <v>0</v>
      </c>
      <c r="V125" s="35">
        <f t="shared" si="77"/>
        <v>0</v>
      </c>
      <c r="W125" s="35">
        <f t="shared" si="78"/>
        <v>0</v>
      </c>
      <c r="X125" s="35">
        <f t="shared" si="79"/>
        <v>0</v>
      </c>
      <c r="Y125" s="35">
        <f t="shared" si="80"/>
        <v>0</v>
      </c>
      <c r="Z125" s="35">
        <f t="shared" si="81"/>
        <v>0</v>
      </c>
      <c r="AA125" s="35">
        <f t="shared" si="82"/>
        <v>0</v>
      </c>
      <c r="AB125" s="35">
        <f t="shared" si="83"/>
        <v>0</v>
      </c>
      <c r="AC125" s="35">
        <f t="shared" si="84"/>
        <v>0</v>
      </c>
    </row>
    <row r="126" spans="2:29">
      <c r="B126" s="94">
        <v>98</v>
      </c>
      <c r="C126" s="203"/>
      <c r="D126" s="204"/>
      <c r="E126" s="204"/>
      <c r="F126" s="204"/>
      <c r="G126" s="204"/>
      <c r="H126" s="204"/>
      <c r="I126" s="204"/>
      <c r="J126" s="204"/>
      <c r="K126" s="204"/>
      <c r="L126" s="204"/>
      <c r="M126" s="204"/>
      <c r="N126" s="204"/>
      <c r="O126" s="204"/>
      <c r="P126" s="204"/>
      <c r="Q126" s="204"/>
      <c r="R126" s="205"/>
      <c r="T126" s="35">
        <f t="shared" si="75"/>
        <v>0</v>
      </c>
      <c r="U126" s="35">
        <f t="shared" si="76"/>
        <v>0</v>
      </c>
      <c r="V126" s="35">
        <f t="shared" si="77"/>
        <v>0</v>
      </c>
      <c r="W126" s="35">
        <f t="shared" si="78"/>
        <v>0</v>
      </c>
      <c r="X126" s="35">
        <f t="shared" si="79"/>
        <v>0</v>
      </c>
      <c r="Y126" s="35">
        <f t="shared" si="80"/>
        <v>0</v>
      </c>
      <c r="Z126" s="35">
        <f t="shared" si="81"/>
        <v>0</v>
      </c>
      <c r="AA126" s="35">
        <f t="shared" si="82"/>
        <v>0</v>
      </c>
      <c r="AB126" s="35">
        <f t="shared" si="83"/>
        <v>0</v>
      </c>
      <c r="AC126" s="35">
        <f t="shared" si="84"/>
        <v>0</v>
      </c>
    </row>
    <row r="127" spans="2:29">
      <c r="B127" s="94">
        <v>99</v>
      </c>
      <c r="C127" s="203"/>
      <c r="D127" s="204"/>
      <c r="E127" s="204"/>
      <c r="F127" s="204"/>
      <c r="G127" s="204"/>
      <c r="H127" s="204"/>
      <c r="I127" s="204"/>
      <c r="J127" s="204"/>
      <c r="K127" s="204"/>
      <c r="L127" s="204"/>
      <c r="M127" s="204"/>
      <c r="N127" s="204"/>
      <c r="O127" s="204"/>
      <c r="P127" s="204"/>
      <c r="Q127" s="204"/>
      <c r="R127" s="205"/>
      <c r="T127" s="35">
        <f t="shared" si="65"/>
        <v>0</v>
      </c>
      <c r="U127" s="35">
        <f t="shared" si="66"/>
        <v>0</v>
      </c>
      <c r="V127" s="35">
        <f t="shared" si="67"/>
        <v>0</v>
      </c>
      <c r="W127" s="35">
        <f t="shared" si="68"/>
        <v>0</v>
      </c>
      <c r="X127" s="35">
        <f t="shared" si="69"/>
        <v>0</v>
      </c>
      <c r="Y127" s="35">
        <f t="shared" si="70"/>
        <v>0</v>
      </c>
      <c r="Z127" s="35">
        <f t="shared" si="71"/>
        <v>0</v>
      </c>
      <c r="AA127" s="35">
        <f t="shared" si="72"/>
        <v>0</v>
      </c>
      <c r="AB127" s="35">
        <f t="shared" si="73"/>
        <v>0</v>
      </c>
      <c r="AC127" s="35">
        <f t="shared" si="74"/>
        <v>0</v>
      </c>
    </row>
    <row r="128" spans="2:29" ht="13.5" thickBot="1">
      <c r="B128" s="95">
        <v>100</v>
      </c>
      <c r="C128" s="206"/>
      <c r="D128" s="207"/>
      <c r="E128" s="207"/>
      <c r="F128" s="207"/>
      <c r="G128" s="207"/>
      <c r="H128" s="207"/>
      <c r="I128" s="207"/>
      <c r="J128" s="207"/>
      <c r="K128" s="207"/>
      <c r="L128" s="207"/>
      <c r="M128" s="207"/>
      <c r="N128" s="207"/>
      <c r="O128" s="207"/>
      <c r="P128" s="207"/>
      <c r="Q128" s="207"/>
      <c r="R128" s="208"/>
      <c r="T128" s="35">
        <f t="shared" si="65"/>
        <v>0</v>
      </c>
      <c r="U128" s="35">
        <f t="shared" si="66"/>
        <v>0</v>
      </c>
      <c r="V128" s="35">
        <f t="shared" si="67"/>
        <v>0</v>
      </c>
      <c r="W128" s="35">
        <f t="shared" si="68"/>
        <v>0</v>
      </c>
      <c r="X128" s="35">
        <f t="shared" si="69"/>
        <v>0</v>
      </c>
      <c r="Y128" s="35">
        <f t="shared" si="70"/>
        <v>0</v>
      </c>
      <c r="Z128" s="35">
        <f t="shared" si="71"/>
        <v>0</v>
      </c>
      <c r="AA128" s="35">
        <f t="shared" si="72"/>
        <v>0</v>
      </c>
      <c r="AB128" s="35">
        <f t="shared" si="73"/>
        <v>0</v>
      </c>
      <c r="AC128" s="35">
        <f t="shared" si="74"/>
        <v>0</v>
      </c>
    </row>
    <row r="129"/>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sheetData>
  <sheetProtection password="EEFD" sheet="1" scenarios="1" formatRows="0"/>
  <mergeCells count="22">
    <mergeCell ref="AT5:BC5"/>
    <mergeCell ref="AE62:AE83"/>
    <mergeCell ref="AE86:AE87"/>
    <mergeCell ref="AF86:AF87"/>
    <mergeCell ref="AG87:AP87"/>
    <mergeCell ref="AR5:AR6"/>
    <mergeCell ref="AS5:AS6"/>
    <mergeCell ref="AE84:AE85"/>
    <mergeCell ref="AF84:AF85"/>
    <mergeCell ref="AG85:AP85"/>
    <mergeCell ref="AE54:AE56"/>
    <mergeCell ref="AE59:AE60"/>
    <mergeCell ref="AG5:AP5"/>
    <mergeCell ref="AF5:AF6"/>
    <mergeCell ref="B5:C5"/>
    <mergeCell ref="D5:F5"/>
    <mergeCell ref="I5:R5"/>
    <mergeCell ref="G5:H5"/>
    <mergeCell ref="AE57:AE58"/>
    <mergeCell ref="AE30:AE31"/>
    <mergeCell ref="AE32:AE53"/>
    <mergeCell ref="AE5:AE6"/>
  </mergeCells>
  <conditionalFormatting sqref="I127:R128 T29:AC128">
    <cfRule type="cellIs" dxfId="9" priority="34" operator="equal">
      <formula>$I$8</formula>
    </cfRule>
    <cfRule type="cellIs" dxfId="8" priority="35" operator="equal">
      <formula>$I$7</formula>
    </cfRule>
  </conditionalFormatting>
  <conditionalFormatting sqref="AG29:AP60 AG62:AP83">
    <cfRule type="cellIs" dxfId="7" priority="31" operator="equal">
      <formula>0</formula>
    </cfRule>
  </conditionalFormatting>
  <conditionalFormatting sqref="AT29:BC33">
    <cfRule type="cellIs" dxfId="6" priority="28" operator="lessThan">
      <formula>PV</formula>
    </cfRule>
    <cfRule type="cellIs" dxfId="5" priority="29" operator="greaterThan">
      <formula>PV</formula>
    </cfRule>
  </conditionalFormatting>
  <conditionalFormatting sqref="AG62:AP83">
    <cfRule type="cellIs" dxfId="4" priority="1" operator="lessThan">
      <formula>0</formula>
    </cfRule>
  </conditionalFormatting>
  <dataValidations count="16">
    <dataValidation type="list" allowBlank="1" showInputMessage="1" showErrorMessage="1" promptTitle="Klimatizace" prompt="Uveďte &quot;ano&quot; v případě, že vozidlo je/bude vybaveno klimatizací prostoru pro cestující." sqref="G29:G128">
      <formula1>$G$7:$G$8</formula1>
    </dataValidation>
    <dataValidation type="list" allowBlank="1" showInputMessage="1" showErrorMessage="1" promptTitle="Nízkopodlažnost" prompt="Uveďte &quot;ano&quot; v případě, že podlaha vozidla je alespoň u prvních dvou dveří přístupná bez schodů." sqref="H29:H128">
      <formula1>$H$7:$H$8</formula1>
    </dataValidation>
    <dataValidation type="list" allowBlank="1" showInputMessage="1" showErrorMessage="1" promptTitle="Dopravní rok 2" prompt="Uveďte &quot;ano&quot; v případě, že vozidlo bude na počátku dopravního roku v provozu." sqref="J29:J128">
      <formula1>$J$7:$J$8</formula1>
    </dataValidation>
    <dataValidation type="list" allowBlank="1" showInputMessage="1" showErrorMessage="1" promptTitle="Dopravní rok 3 " prompt="Uveďte &quot;ano&quot; v případě, že vozidlo bude na počátku dopravního roku v provozu." sqref="K29:K128">
      <formula1>$K$7:$K$8</formula1>
    </dataValidation>
    <dataValidation type="list" allowBlank="1" showInputMessage="1" showErrorMessage="1" promptTitle="Dopravní rok 4" prompt="Uveďte &quot;ano&quot; v případě, že vozidlo bude na počátku dopravního roku v provozu." sqref="L29:L128">
      <formula1>$L$7:$L$8</formula1>
    </dataValidation>
    <dataValidation type="list" allowBlank="1" showInputMessage="1" showErrorMessage="1" promptTitle="Dopravní rok 1" prompt="Uveďte &quot;ano&quot; v případě, že vozidlo bude na počátku dopravního roku v provozu." sqref="I29:I128">
      <formula1>$I$7:$I$8</formula1>
    </dataValidation>
    <dataValidation type="list" allowBlank="1" showInputMessage="1" showErrorMessage="1" promptTitle="Dopravní rok 5" prompt="Uveďte &quot;ano&quot; v případě, že vozidlo bude na počátku dopravního roku v provozu." sqref="M29:M128">
      <formula1>$M$7:$M$8</formula1>
    </dataValidation>
    <dataValidation type="list" allowBlank="1" showInputMessage="1" showErrorMessage="1" promptTitle="Dopravní rok 6" prompt="Uveďte &quot;ano&quot; v případě, že vozidlo bude na počátku dopravního roku v provozu." sqref="N29:N128">
      <formula1>$N$7:$N$8</formula1>
    </dataValidation>
    <dataValidation type="list" allowBlank="1" showInputMessage="1" showErrorMessage="1" promptTitle="Dopravní rok 7" prompt="Uveďte &quot;ano&quot; v případě, že vozidlo bude na počátku dopravního roku v provozu." sqref="O29:O128">
      <formula1>$O$7:$O$8</formula1>
    </dataValidation>
    <dataValidation type="list" allowBlank="1" showInputMessage="1" showErrorMessage="1" promptTitle="Dopravní rok 9" prompt="Uveďte &quot;ano&quot; v případě, že vozidlo bude na počátku dopravního roku v provozu." sqref="Q29:Q128">
      <formula1>$Q$7:$Q$8</formula1>
    </dataValidation>
    <dataValidation type="list" allowBlank="1" showInputMessage="1" showErrorMessage="1" promptTitle="Dopravní rok 10" prompt="Uveďte &quot;ano&quot; v případě, že vozidlo bude na počátku dopravního roku v provozu." sqref="R29:R128">
      <formula1>$R$7:$R$8</formula1>
    </dataValidation>
    <dataValidation type="list" allowBlank="1" showInputMessage="1" showErrorMessage="1" errorTitle="Nesprávná hodnota" error="Vyberte pouze hodnotu ze seznamu" promptTitle="Velikostní kategorie" prompt="Vyberte kategorii podle délky vozidla v metrech" sqref="D29:D128">
      <formula1>$D$7:$D$8</formula1>
    </dataValidation>
    <dataValidation type="list" allowBlank="1" showInputMessage="1" showErrorMessage="1" promptTitle="Rok výroby" prompt="Uveďte rok výroby vozidla, včetně předpokladu pro vozidla zařazená během trvání smlouvy" sqref="E29:E128">
      <formula1>$E$7:$E$28</formula1>
    </dataValidation>
    <dataValidation type="list" allowBlank="1" showInputMessage="1" showErrorMessage="1" promptTitle="Palivo" prompt="Vyberte druh paliva užívaného pro pohon vozidla." sqref="F127:F128">
      <formula1>$F$7:$F$8</formula1>
    </dataValidation>
    <dataValidation type="list" allowBlank="1" showInputMessage="1" showErrorMessage="1" promptTitle="Palivo" prompt="Vyberte druh paliva užívaného pro pohon vozidla." sqref="F29:F126">
      <formula1>$F$7:$F$9</formula1>
    </dataValidation>
    <dataValidation allowBlank="1" showInputMessage="1" showErrorMessage="1" promptTitle="Dopravní rok 8" prompt="Uveďte &quot;ano&quot; v případě, že vozidlo bude na počátku dopravního roku v provozu." sqref="P29:P128"/>
  </dataValidations>
  <pageMargins left="0.7" right="0.7" top="0.78740157499999996" bottom="0.78740157499999996" header="0.3" footer="0.3"/>
  <pageSetup paperSize="9" scale="64" orientation="portrait" r:id="rId1"/>
  <colBreaks count="2" manualBreakCount="2">
    <brk id="18" max="1048575" man="1"/>
    <brk id="42" min="1" max="107" man="1"/>
  </colBreaks>
  <ignoredErrors>
    <ignoredError sqref="AG86"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P109"/>
  <sheetViews>
    <sheetView showGridLines="0" tabSelected="1" zoomScaleNormal="100" workbookViewId="0"/>
  </sheetViews>
  <sheetFormatPr defaultColWidth="0" defaultRowHeight="12.75" zeroHeight="1"/>
  <cols>
    <col min="1" max="1" width="4.7109375" customWidth="1"/>
    <col min="2" max="2" width="36.7109375" customWidth="1"/>
    <col min="3" max="3" width="14.7109375" customWidth="1"/>
    <col min="4" max="13" width="7.7109375" customWidth="1"/>
    <col min="14" max="14" width="4.7109375" customWidth="1"/>
    <col min="15" max="15" width="73.42578125" bestFit="1" customWidth="1"/>
    <col min="16" max="16" width="4.7109375" customWidth="1"/>
    <col min="17" max="16384" width="9.140625" hidden="1"/>
  </cols>
  <sheetData>
    <row r="1" spans="2:13"/>
    <row r="2" spans="2:13">
      <c r="B2" s="24" t="s">
        <v>114</v>
      </c>
      <c r="C2" s="24"/>
    </row>
    <row r="3" spans="2:13">
      <c r="B3" t="s">
        <v>46</v>
      </c>
    </row>
    <row r="4" spans="2:13" ht="13.5" thickBot="1">
      <c r="B4" s="32"/>
      <c r="J4" s="28"/>
      <c r="K4" s="28"/>
      <c r="L4" s="28"/>
      <c r="M4" s="28"/>
    </row>
    <row r="5" spans="2:13" ht="26.25" customHeight="1" thickBot="1">
      <c r="B5" s="25" t="s">
        <v>13</v>
      </c>
      <c r="C5" s="47" t="s">
        <v>115</v>
      </c>
      <c r="D5" s="327" t="s">
        <v>10</v>
      </c>
      <c r="E5" s="328"/>
      <c r="F5" s="328" t="s">
        <v>18</v>
      </c>
      <c r="G5" s="328"/>
      <c r="H5" s="328" t="s">
        <v>11</v>
      </c>
      <c r="I5" s="328"/>
      <c r="J5" s="329" t="s">
        <v>9</v>
      </c>
      <c r="K5" s="329"/>
      <c r="L5" s="328" t="s">
        <v>12</v>
      </c>
      <c r="M5" s="330"/>
    </row>
    <row r="6" spans="2:13" ht="26.25" customHeight="1" thickTop="1">
      <c r="B6" s="26" t="s">
        <v>42</v>
      </c>
      <c r="C6" s="40" t="s">
        <v>47</v>
      </c>
      <c r="D6" s="317">
        <f>AVERAGE(D21:M21)</f>
        <v>0</v>
      </c>
      <c r="E6" s="318"/>
      <c r="F6" s="318">
        <v>1</v>
      </c>
      <c r="G6" s="318"/>
      <c r="H6" s="322">
        <f>D6/F6*100</f>
        <v>0</v>
      </c>
      <c r="I6" s="322"/>
      <c r="J6" s="325">
        <v>0.5</v>
      </c>
      <c r="K6" s="325"/>
      <c r="L6" s="322">
        <f>H6*J6</f>
        <v>0</v>
      </c>
      <c r="M6" s="333"/>
    </row>
    <row r="7" spans="2:13" ht="26.25" customHeight="1">
      <c r="B7" s="26" t="s">
        <v>43</v>
      </c>
      <c r="C7" s="40" t="s">
        <v>6</v>
      </c>
      <c r="D7" s="319">
        <f>AVERAGE(D23:M23)</f>
        <v>0</v>
      </c>
      <c r="E7" s="320"/>
      <c r="F7" s="320">
        <v>1</v>
      </c>
      <c r="G7" s="320"/>
      <c r="H7" s="323">
        <f t="shared" ref="H7:H8" si="0">D7/F7*100</f>
        <v>0</v>
      </c>
      <c r="I7" s="323"/>
      <c r="J7" s="326">
        <v>0.2</v>
      </c>
      <c r="K7" s="326"/>
      <c r="L7" s="323">
        <f>H7*J7</f>
        <v>0</v>
      </c>
      <c r="M7" s="334"/>
    </row>
    <row r="8" spans="2:13" ht="26.25" customHeight="1" thickBot="1">
      <c r="B8" s="27" t="s">
        <v>44</v>
      </c>
      <c r="C8" s="41" t="s">
        <v>6</v>
      </c>
      <c r="D8" s="321">
        <f>AVERAGE(D25:M25)</f>
        <v>0</v>
      </c>
      <c r="E8" s="315"/>
      <c r="F8" s="315">
        <v>1</v>
      </c>
      <c r="G8" s="315"/>
      <c r="H8" s="324">
        <f t="shared" si="0"/>
        <v>0</v>
      </c>
      <c r="I8" s="324"/>
      <c r="J8" s="316">
        <v>0.3</v>
      </c>
      <c r="K8" s="316"/>
      <c r="L8" s="324">
        <f>H8*J8</f>
        <v>0</v>
      </c>
      <c r="M8" s="335"/>
    </row>
    <row r="9" spans="2:13" ht="12.75" customHeight="1" thickBot="1"/>
    <row r="10" spans="2:13" ht="26.25" customHeight="1" thickBot="1">
      <c r="B10" s="114" t="s">
        <v>116</v>
      </c>
      <c r="C10" s="115"/>
      <c r="D10" s="115"/>
      <c r="E10" s="115"/>
      <c r="F10" s="115"/>
      <c r="G10" s="115"/>
      <c r="H10" s="115"/>
      <c r="I10" s="115"/>
      <c r="J10" s="115"/>
      <c r="K10" s="116"/>
      <c r="L10" s="331">
        <f>SUM(L6:M8)</f>
        <v>0</v>
      </c>
      <c r="M10" s="332"/>
    </row>
    <row r="11" spans="2:13"/>
    <row r="12" spans="2:13"/>
    <row r="13" spans="2:13">
      <c r="B13" s="24" t="s">
        <v>30</v>
      </c>
    </row>
    <row r="14" spans="2:13">
      <c r="B14" s="32" t="s">
        <v>21</v>
      </c>
    </row>
    <row r="15" spans="2:13" ht="13.5" thickBot="1"/>
    <row r="16" spans="2:13">
      <c r="B16" s="308" t="s">
        <v>13</v>
      </c>
      <c r="C16" s="310" t="s">
        <v>17</v>
      </c>
      <c r="D16" s="312" t="s">
        <v>33</v>
      </c>
      <c r="E16" s="313"/>
      <c r="F16" s="313"/>
      <c r="G16" s="313"/>
      <c r="H16" s="313"/>
      <c r="I16" s="313"/>
      <c r="J16" s="313"/>
      <c r="K16" s="313"/>
      <c r="L16" s="313"/>
      <c r="M16" s="314"/>
    </row>
    <row r="17" spans="2:15" ht="13.5" thickBot="1">
      <c r="B17" s="309"/>
      <c r="C17" s="311"/>
      <c r="D17" s="42">
        <f>VR</f>
        <v>1</v>
      </c>
      <c r="E17" s="43">
        <f>D17+1</f>
        <v>2</v>
      </c>
      <c r="F17" s="43">
        <f t="shared" ref="F17" si="1">E17+1</f>
        <v>3</v>
      </c>
      <c r="G17" s="43">
        <f t="shared" ref="G17" si="2">F17+1</f>
        <v>4</v>
      </c>
      <c r="H17" s="43">
        <f t="shared" ref="H17" si="3">G17+1</f>
        <v>5</v>
      </c>
      <c r="I17" s="43">
        <f t="shared" ref="I17" si="4">H17+1</f>
        <v>6</v>
      </c>
      <c r="J17" s="43">
        <f t="shared" ref="J17" si="5">I17+1</f>
        <v>7</v>
      </c>
      <c r="K17" s="43">
        <f t="shared" ref="K17" si="6">J17+1</f>
        <v>8</v>
      </c>
      <c r="L17" s="43">
        <f t="shared" ref="L17" si="7">K17+1</f>
        <v>9</v>
      </c>
      <c r="M17" s="44">
        <f t="shared" ref="M17" si="8">L17+1</f>
        <v>10</v>
      </c>
      <c r="O17" s="118" t="s">
        <v>51</v>
      </c>
    </row>
    <row r="18" spans="2:15" ht="13.5" thickTop="1">
      <c r="B18" s="284" t="s">
        <v>45</v>
      </c>
      <c r="C18" s="48" t="s">
        <v>48</v>
      </c>
      <c r="D18" s="195">
        <f>IFERROR(Vozidla!AG30/PV,1)</f>
        <v>1</v>
      </c>
      <c r="E18" s="190">
        <f>IFERROR(Vozidla!AH30/PV,1)</f>
        <v>1</v>
      </c>
      <c r="F18" s="190">
        <f>IFERROR(Vozidla!AI30/PV,1)</f>
        <v>1</v>
      </c>
      <c r="G18" s="190">
        <f>IFERROR(Vozidla!AJ30/PV,1)</f>
        <v>1</v>
      </c>
      <c r="H18" s="190">
        <f>IFERROR(Vozidla!AK30/PV,1)</f>
        <v>1</v>
      </c>
      <c r="I18" s="190">
        <f>IFERROR(Vozidla!AL30/PV,1)</f>
        <v>1</v>
      </c>
      <c r="J18" s="190">
        <f>IFERROR(Vozidla!AM30/PV,1)</f>
        <v>1</v>
      </c>
      <c r="K18" s="190">
        <f>IFERROR(Vozidla!AN30/PV,1)</f>
        <v>1</v>
      </c>
      <c r="L18" s="190">
        <f>IFERROR(Vozidla!AO30/PV,1)</f>
        <v>1</v>
      </c>
      <c r="M18" s="191">
        <f>IFERROR(Vozidla!AP30/PV,1)</f>
        <v>1</v>
      </c>
    </row>
    <row r="19" spans="2:15">
      <c r="B19" s="285"/>
      <c r="C19" s="49" t="s">
        <v>49</v>
      </c>
      <c r="D19" s="185">
        <f>IFERROR(Vozidla!AG31/PV,0)</f>
        <v>0</v>
      </c>
      <c r="E19" s="186">
        <f>IFERROR(Vozidla!AH31/PV,0)</f>
        <v>0</v>
      </c>
      <c r="F19" s="186">
        <f>IFERROR(Vozidla!AI31/PV,0)</f>
        <v>0</v>
      </c>
      <c r="G19" s="186">
        <f>IFERROR(Vozidla!AJ31/PV,0)</f>
        <v>0</v>
      </c>
      <c r="H19" s="186">
        <f>IFERROR(Vozidla!AK31/PV,0)</f>
        <v>0</v>
      </c>
      <c r="I19" s="186">
        <f>IFERROR(Vozidla!AL31/PV,0)</f>
        <v>0</v>
      </c>
      <c r="J19" s="186">
        <f>IFERROR(Vozidla!AM31/PV,0)</f>
        <v>0</v>
      </c>
      <c r="K19" s="186">
        <f>IFERROR(Vozidla!AN31/PV,0)</f>
        <v>0</v>
      </c>
      <c r="L19" s="186">
        <f>IFERROR(Vozidla!AO31/PV,0)</f>
        <v>0</v>
      </c>
      <c r="M19" s="187">
        <f>IFERROR(Vozidla!AP31/PV,0)</f>
        <v>0</v>
      </c>
      <c r="O19" s="117" t="s">
        <v>110</v>
      </c>
    </row>
    <row r="20" spans="2:15">
      <c r="B20" s="286" t="s">
        <v>42</v>
      </c>
      <c r="C20" s="21" t="s">
        <v>4</v>
      </c>
      <c r="D20" s="189">
        <f>IFERROR(Vozidla!AG54/PV,1)</f>
        <v>1</v>
      </c>
      <c r="E20" s="190">
        <f>IFERROR(Vozidla!AH54/PV,1)</f>
        <v>1</v>
      </c>
      <c r="F20" s="190">
        <f>IFERROR(Vozidla!AI54/PV,1)</f>
        <v>1</v>
      </c>
      <c r="G20" s="190">
        <f>IFERROR(Vozidla!AJ54/PV,1)</f>
        <v>1</v>
      </c>
      <c r="H20" s="190">
        <f>IFERROR(Vozidla!AK54/PV,1)</f>
        <v>1</v>
      </c>
      <c r="I20" s="190">
        <f>IFERROR(Vozidla!AL54/PV,1)</f>
        <v>1</v>
      </c>
      <c r="J20" s="190">
        <f>IFERROR(Vozidla!AM54/PV,1)</f>
        <v>1</v>
      </c>
      <c r="K20" s="190">
        <f>IFERROR(Vozidla!AN54/PV,1)</f>
        <v>1</v>
      </c>
      <c r="L20" s="190">
        <f>IFERROR(Vozidla!AO54/PV,1)</f>
        <v>1</v>
      </c>
      <c r="M20" s="191">
        <f>IFERROR(Vozidla!AP54/PV,1)</f>
        <v>1</v>
      </c>
    </row>
    <row r="21" spans="2:15">
      <c r="B21" s="284"/>
      <c r="C21" s="62" t="s">
        <v>47</v>
      </c>
      <c r="D21" s="188">
        <f>IFERROR(Vozidla!AG55/PV,0)</f>
        <v>0</v>
      </c>
      <c r="E21" s="186">
        <f>IFERROR(Vozidla!AH55/PV,0)</f>
        <v>0</v>
      </c>
      <c r="F21" s="186">
        <f>IFERROR(Vozidla!AI55/PV,0)</f>
        <v>0</v>
      </c>
      <c r="G21" s="186">
        <f>IFERROR(Vozidla!AJ55/PV,0)</f>
        <v>0</v>
      </c>
      <c r="H21" s="186">
        <f>IFERROR(Vozidla!AK55/PV,0)</f>
        <v>0</v>
      </c>
      <c r="I21" s="186">
        <f>IFERROR(Vozidla!AL55/PV,0)</f>
        <v>0</v>
      </c>
      <c r="J21" s="186">
        <f>IFERROR(Vozidla!AM55/PV,0)</f>
        <v>0</v>
      </c>
      <c r="K21" s="186">
        <f>IFERROR(Vozidla!AN55/PV,0)</f>
        <v>0</v>
      </c>
      <c r="L21" s="186">
        <f>IFERROR(Vozidla!AO55/PV,0)</f>
        <v>0</v>
      </c>
      <c r="M21" s="187">
        <f>IFERROR(Vozidla!AP55/PV,0)</f>
        <v>0</v>
      </c>
      <c r="O21" s="117" t="s">
        <v>103</v>
      </c>
    </row>
    <row r="22" spans="2:15">
      <c r="B22" s="285"/>
      <c r="C22" s="62" t="s">
        <v>113</v>
      </c>
      <c r="D22" s="188">
        <f>IFERROR(Vozidla!AG56/PV,0)</f>
        <v>0</v>
      </c>
      <c r="E22" s="186">
        <f>IFERROR(Vozidla!AH56/PV,0)</f>
        <v>0</v>
      </c>
      <c r="F22" s="186">
        <f>IFERROR(Vozidla!AI56/PV,0)</f>
        <v>0</v>
      </c>
      <c r="G22" s="186">
        <f>IFERROR(Vozidla!AJ56/PV,0)</f>
        <v>0</v>
      </c>
      <c r="H22" s="186">
        <f>IFERROR(Vozidla!AK56/PV,0)</f>
        <v>0</v>
      </c>
      <c r="I22" s="186">
        <f>IFERROR(Vozidla!AL56/PV,0)</f>
        <v>0</v>
      </c>
      <c r="J22" s="186">
        <f>IFERROR(Vozidla!AM56/PV,0)</f>
        <v>0</v>
      </c>
      <c r="K22" s="186">
        <f>IFERROR(Vozidla!AN56/PV,0)</f>
        <v>0</v>
      </c>
      <c r="L22" s="186">
        <f>IFERROR(Vozidla!AO56/PV,0)</f>
        <v>0</v>
      </c>
      <c r="M22" s="187">
        <f>IFERROR(Vozidla!AP56/PV,0)</f>
        <v>0</v>
      </c>
      <c r="O22" s="117" t="s">
        <v>52</v>
      </c>
    </row>
    <row r="23" spans="2:15">
      <c r="B23" s="282" t="s">
        <v>43</v>
      </c>
      <c r="C23" s="21" t="s">
        <v>6</v>
      </c>
      <c r="D23" s="189">
        <f>IFERROR(Vozidla!AG57/PV,0)</f>
        <v>0</v>
      </c>
      <c r="E23" s="190">
        <f>IFERROR(Vozidla!AH57/PV,0)</f>
        <v>0</v>
      </c>
      <c r="F23" s="190">
        <f>IFERROR(Vozidla!AI57/PV,0)</f>
        <v>0</v>
      </c>
      <c r="G23" s="190">
        <f>IFERROR(Vozidla!AJ57/PV,0)</f>
        <v>0</v>
      </c>
      <c r="H23" s="190">
        <f>IFERROR(Vozidla!AK57/PV,0)</f>
        <v>0</v>
      </c>
      <c r="I23" s="190">
        <f>IFERROR(Vozidla!AL57/PV,0)</f>
        <v>0</v>
      </c>
      <c r="J23" s="190">
        <f>IFERROR(Vozidla!AM57/PV,0)</f>
        <v>0</v>
      </c>
      <c r="K23" s="190">
        <f>IFERROR(Vozidla!AN57/PV,0)</f>
        <v>0</v>
      </c>
      <c r="L23" s="190">
        <f>IFERROR(Vozidla!AO57/PV,0)</f>
        <v>0</v>
      </c>
      <c r="M23" s="191">
        <f>IFERROR(Vozidla!AP57/PV,0)</f>
        <v>0</v>
      </c>
      <c r="O23" s="117" t="s">
        <v>111</v>
      </c>
    </row>
    <row r="24" spans="2:15">
      <c r="B24" s="283"/>
      <c r="C24" s="22" t="s">
        <v>5</v>
      </c>
      <c r="D24" s="196">
        <f>IFERROR(Vozidla!AG58/PV,1)</f>
        <v>1</v>
      </c>
      <c r="E24" s="197">
        <f>IFERROR(Vozidla!AH58/PV,1)</f>
        <v>1</v>
      </c>
      <c r="F24" s="197">
        <f>IFERROR(Vozidla!AI58/PV,1)</f>
        <v>1</v>
      </c>
      <c r="G24" s="197">
        <f>IFERROR(Vozidla!AJ58/PV,1)</f>
        <v>1</v>
      </c>
      <c r="H24" s="197">
        <f>IFERROR(Vozidla!AK58/PV,1)</f>
        <v>1</v>
      </c>
      <c r="I24" s="197">
        <f>IFERROR(Vozidla!AL58/PV,1)</f>
        <v>1</v>
      </c>
      <c r="J24" s="197">
        <f>IFERROR(Vozidla!AM58/PV,1)</f>
        <v>1</v>
      </c>
      <c r="K24" s="197">
        <f>IFERROR(Vozidla!AN58/PV,1)</f>
        <v>1</v>
      </c>
      <c r="L24" s="197">
        <f>IFERROR(Vozidla!AO58/PV,1)</f>
        <v>1</v>
      </c>
      <c r="M24" s="198">
        <f>IFERROR(Vozidla!AP58/PV,1)</f>
        <v>1</v>
      </c>
    </row>
    <row r="25" spans="2:15">
      <c r="B25" s="306" t="s">
        <v>44</v>
      </c>
      <c r="C25" s="39" t="s">
        <v>6</v>
      </c>
      <c r="D25" s="192">
        <f>IFERROR(Vozidla!AG59/PV,0)</f>
        <v>0</v>
      </c>
      <c r="E25" s="193">
        <f>IFERROR(Vozidla!AH59/PV,0)</f>
        <v>0</v>
      </c>
      <c r="F25" s="193">
        <f>IFERROR(Vozidla!AI59/PV,0)</f>
        <v>0</v>
      </c>
      <c r="G25" s="193">
        <f>IFERROR(Vozidla!AJ59/PV,0)</f>
        <v>0</v>
      </c>
      <c r="H25" s="193">
        <f>IFERROR(Vozidla!AK59/PV,0)</f>
        <v>0</v>
      </c>
      <c r="I25" s="193">
        <f>IFERROR(Vozidla!AL59/PV,0)</f>
        <v>0</v>
      </c>
      <c r="J25" s="193">
        <f>IFERROR(Vozidla!AM59/PV,0)</f>
        <v>0</v>
      </c>
      <c r="K25" s="193">
        <f>IFERROR(Vozidla!AN59/PV,0)</f>
        <v>0</v>
      </c>
      <c r="L25" s="193">
        <f>IFERROR(Vozidla!AO59/PV,0)</f>
        <v>0</v>
      </c>
      <c r="M25" s="194">
        <f>IFERROR(Vozidla!AP59/PV,0)</f>
        <v>0</v>
      </c>
      <c r="O25" s="117" t="s">
        <v>112</v>
      </c>
    </row>
    <row r="26" spans="2:15" ht="13.5" thickBot="1">
      <c r="B26" s="307"/>
      <c r="C26" s="23" t="s">
        <v>5</v>
      </c>
      <c r="D26" s="199">
        <f>IFERROR(Vozidla!AG60/PV,1)</f>
        <v>1</v>
      </c>
      <c r="E26" s="200">
        <f>IFERROR(Vozidla!AH60/PV,1)</f>
        <v>1</v>
      </c>
      <c r="F26" s="200">
        <f>IFERROR(Vozidla!AI60/PV,1)</f>
        <v>1</v>
      </c>
      <c r="G26" s="200">
        <f>IFERROR(Vozidla!AJ60/PV,1)</f>
        <v>1</v>
      </c>
      <c r="H26" s="200">
        <f>IFERROR(Vozidla!AK60/PV,1)</f>
        <v>1</v>
      </c>
      <c r="I26" s="200">
        <f>IFERROR(Vozidla!AL60/PV,1)</f>
        <v>1</v>
      </c>
      <c r="J26" s="200">
        <f>IFERROR(Vozidla!AM60/PV,1)</f>
        <v>1</v>
      </c>
      <c r="K26" s="200">
        <f>IFERROR(Vozidla!AN60/PV,1)</f>
        <v>1</v>
      </c>
      <c r="L26" s="200">
        <f>IFERROR(Vozidla!AO60/PV,1)</f>
        <v>1</v>
      </c>
      <c r="M26" s="201">
        <f>IFERROR(Vozidla!AP60/PV,1)</f>
        <v>1</v>
      </c>
    </row>
    <row r="27" spans="2:15"/>
    <row r="28" spans="2:15">
      <c r="B28" s="24" t="s">
        <v>31</v>
      </c>
    </row>
    <row r="29" spans="2:15">
      <c r="B29" s="32" t="s">
        <v>32</v>
      </c>
    </row>
    <row r="30" spans="2:15" ht="13.5" thickBot="1"/>
    <row r="31" spans="2:15">
      <c r="B31" s="308" t="s">
        <v>13</v>
      </c>
      <c r="C31" s="310" t="s">
        <v>17</v>
      </c>
      <c r="D31" s="312" t="s">
        <v>33</v>
      </c>
      <c r="E31" s="313"/>
      <c r="F31" s="313"/>
      <c r="G31" s="313"/>
      <c r="H31" s="313"/>
      <c r="I31" s="313"/>
      <c r="J31" s="313"/>
      <c r="K31" s="313"/>
      <c r="L31" s="313"/>
      <c r="M31" s="314"/>
    </row>
    <row r="32" spans="2:15" ht="13.5" thickBot="1">
      <c r="B32" s="309"/>
      <c r="C32" s="311"/>
      <c r="D32" s="42">
        <f>VR</f>
        <v>1</v>
      </c>
      <c r="E32" s="43">
        <f>D32+1</f>
        <v>2</v>
      </c>
      <c r="F32" s="43">
        <f t="shared" ref="F32" si="9">E32+1</f>
        <v>3</v>
      </c>
      <c r="G32" s="43">
        <f t="shared" ref="G32" si="10">F32+1</f>
        <v>4</v>
      </c>
      <c r="H32" s="43">
        <f t="shared" ref="H32" si="11">G32+1</f>
        <v>5</v>
      </c>
      <c r="I32" s="43">
        <f t="shared" ref="I32" si="12">H32+1</f>
        <v>6</v>
      </c>
      <c r="J32" s="43">
        <f t="shared" ref="J32" si="13">I32+1</f>
        <v>7</v>
      </c>
      <c r="K32" s="43">
        <f t="shared" ref="K32" si="14">J32+1</f>
        <v>8</v>
      </c>
      <c r="L32" s="43">
        <f t="shared" ref="L32" si="15">K32+1</f>
        <v>9</v>
      </c>
      <c r="M32" s="44">
        <f t="shared" ref="M32" si="16">L32+1</f>
        <v>10</v>
      </c>
      <c r="O32" s="127" t="s">
        <v>58</v>
      </c>
    </row>
    <row r="33" spans="2:15" ht="13.5" thickTop="1">
      <c r="B33" s="284" t="s">
        <v>45</v>
      </c>
      <c r="C33" s="48" t="s">
        <v>48</v>
      </c>
      <c r="D33" s="219"/>
      <c r="E33" s="220"/>
      <c r="F33" s="220"/>
      <c r="G33" s="220"/>
      <c r="H33" s="220"/>
      <c r="I33" s="220"/>
      <c r="J33" s="220"/>
      <c r="K33" s="220"/>
      <c r="L33" s="220"/>
      <c r="M33" s="221"/>
    </row>
    <row r="34" spans="2:15">
      <c r="B34" s="285"/>
      <c r="C34" s="49" t="s">
        <v>49</v>
      </c>
      <c r="D34" s="222">
        <v>0.5</v>
      </c>
      <c r="E34" s="223">
        <v>0.5</v>
      </c>
      <c r="F34" s="223">
        <v>0.5</v>
      </c>
      <c r="G34" s="223">
        <v>0.5</v>
      </c>
      <c r="H34" s="223">
        <v>0.5</v>
      </c>
      <c r="I34" s="223">
        <v>0.5</v>
      </c>
      <c r="J34" s="223">
        <v>0.5</v>
      </c>
      <c r="K34" s="223">
        <v>0.5</v>
      </c>
      <c r="L34" s="223">
        <v>0.5</v>
      </c>
      <c r="M34" s="224">
        <v>0.5</v>
      </c>
      <c r="O34" s="126" t="s">
        <v>106</v>
      </c>
    </row>
    <row r="35" spans="2:15">
      <c r="B35" s="286" t="s">
        <v>42</v>
      </c>
      <c r="C35" s="21" t="s">
        <v>4</v>
      </c>
      <c r="D35" s="225"/>
      <c r="E35" s="220"/>
      <c r="F35" s="220"/>
      <c r="G35" s="220"/>
      <c r="H35" s="220"/>
      <c r="I35" s="220"/>
      <c r="J35" s="220"/>
      <c r="K35" s="220"/>
      <c r="L35" s="220"/>
      <c r="M35" s="221"/>
    </row>
    <row r="36" spans="2:15">
      <c r="B36" s="284"/>
      <c r="C36" s="62" t="s">
        <v>47</v>
      </c>
      <c r="D36" s="226">
        <v>0.2</v>
      </c>
      <c r="E36" s="227">
        <v>0.2</v>
      </c>
      <c r="F36" s="227">
        <v>0.2</v>
      </c>
      <c r="G36" s="227">
        <v>0.2</v>
      </c>
      <c r="H36" s="227">
        <v>0.2</v>
      </c>
      <c r="I36" s="227">
        <v>0.2</v>
      </c>
      <c r="J36" s="227">
        <v>0.2</v>
      </c>
      <c r="K36" s="227">
        <v>0.2</v>
      </c>
      <c r="L36" s="227">
        <v>0.2</v>
      </c>
      <c r="M36" s="228">
        <v>0.2</v>
      </c>
      <c r="O36" s="126" t="s">
        <v>107</v>
      </c>
    </row>
    <row r="37" spans="2:15">
      <c r="B37" s="285"/>
      <c r="C37" s="62" t="s">
        <v>113</v>
      </c>
      <c r="D37" s="226"/>
      <c r="E37" s="227"/>
      <c r="F37" s="227"/>
      <c r="G37" s="227"/>
      <c r="H37" s="227"/>
      <c r="I37" s="227"/>
      <c r="J37" s="227"/>
      <c r="K37" s="227"/>
      <c r="L37" s="227"/>
      <c r="M37" s="228"/>
    </row>
    <row r="38" spans="2:15">
      <c r="B38" s="282" t="s">
        <v>43</v>
      </c>
      <c r="C38" s="21" t="s">
        <v>6</v>
      </c>
      <c r="D38" s="225">
        <v>0.2</v>
      </c>
      <c r="E38" s="220">
        <v>0.2</v>
      </c>
      <c r="F38" s="220">
        <v>0.2</v>
      </c>
      <c r="G38" s="220">
        <v>0.2</v>
      </c>
      <c r="H38" s="220">
        <v>0.2</v>
      </c>
      <c r="I38" s="220">
        <v>0.2</v>
      </c>
      <c r="J38" s="220">
        <v>0.2</v>
      </c>
      <c r="K38" s="220">
        <v>0.2</v>
      </c>
      <c r="L38" s="220">
        <v>0.2</v>
      </c>
      <c r="M38" s="221">
        <v>0.2</v>
      </c>
    </row>
    <row r="39" spans="2:15">
      <c r="B39" s="283"/>
      <c r="C39" s="22" t="s">
        <v>5</v>
      </c>
      <c r="D39" s="229"/>
      <c r="E39" s="223"/>
      <c r="F39" s="223"/>
      <c r="G39" s="223"/>
      <c r="H39" s="223"/>
      <c r="I39" s="223"/>
      <c r="J39" s="223"/>
      <c r="K39" s="223"/>
      <c r="L39" s="223"/>
      <c r="M39" s="224"/>
    </row>
    <row r="40" spans="2:15">
      <c r="B40" s="306" t="s">
        <v>44</v>
      </c>
      <c r="C40" s="39" t="s">
        <v>6</v>
      </c>
      <c r="D40" s="230">
        <v>0.25</v>
      </c>
      <c r="E40" s="231">
        <v>0.25</v>
      </c>
      <c r="F40" s="231">
        <v>0.25</v>
      </c>
      <c r="G40" s="231">
        <v>0.8</v>
      </c>
      <c r="H40" s="231">
        <v>0.8</v>
      </c>
      <c r="I40" s="231">
        <v>0.8</v>
      </c>
      <c r="J40" s="231">
        <v>0.8</v>
      </c>
      <c r="K40" s="231">
        <v>0.8</v>
      </c>
      <c r="L40" s="231">
        <v>0.8</v>
      </c>
      <c r="M40" s="232">
        <v>0.8</v>
      </c>
      <c r="O40" s="126" t="s">
        <v>108</v>
      </c>
    </row>
    <row r="41" spans="2:15" ht="13.5" thickBot="1">
      <c r="B41" s="307"/>
      <c r="C41" s="23" t="s">
        <v>5</v>
      </c>
      <c r="D41" s="233"/>
      <c r="E41" s="234"/>
      <c r="F41" s="234"/>
      <c r="G41" s="234"/>
      <c r="H41" s="234"/>
      <c r="I41" s="234"/>
      <c r="J41" s="234"/>
      <c r="K41" s="234"/>
      <c r="L41" s="234"/>
      <c r="M41" s="235"/>
    </row>
    <row r="42" spans="2:15"/>
    <row r="43" spans="2:15" hidden="1"/>
    <row r="44" spans="2:15" hidden="1"/>
    <row r="45" spans="2:15" hidden="1"/>
    <row r="46" spans="2:15" hidden="1"/>
    <row r="47" spans="2:15" hidden="1"/>
    <row r="48" spans="2:15"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sheetData>
  <sheetProtection password="EEFD" sheet="1" scenarios="1" formatRows="0"/>
  <mergeCells count="35">
    <mergeCell ref="L5:M5"/>
    <mergeCell ref="L10:M10"/>
    <mergeCell ref="L6:M6"/>
    <mergeCell ref="L7:M7"/>
    <mergeCell ref="L8:M8"/>
    <mergeCell ref="D5:E5"/>
    <mergeCell ref="F5:G5"/>
    <mergeCell ref="F7:G7"/>
    <mergeCell ref="J5:K5"/>
    <mergeCell ref="H5:I5"/>
    <mergeCell ref="F8:G8"/>
    <mergeCell ref="J8:K8"/>
    <mergeCell ref="D6:E6"/>
    <mergeCell ref="D7:E7"/>
    <mergeCell ref="D8:E8"/>
    <mergeCell ref="F6:G6"/>
    <mergeCell ref="H6:I6"/>
    <mergeCell ref="H7:I7"/>
    <mergeCell ref="H8:I8"/>
    <mergeCell ref="J6:K6"/>
    <mergeCell ref="J7:K7"/>
    <mergeCell ref="B38:B39"/>
    <mergeCell ref="B40:B41"/>
    <mergeCell ref="B16:B17"/>
    <mergeCell ref="C16:C17"/>
    <mergeCell ref="D16:M16"/>
    <mergeCell ref="B18:B19"/>
    <mergeCell ref="B20:B22"/>
    <mergeCell ref="B25:B26"/>
    <mergeCell ref="B23:B24"/>
    <mergeCell ref="B31:B32"/>
    <mergeCell ref="C31:C32"/>
    <mergeCell ref="D31:M31"/>
    <mergeCell ref="B33:B34"/>
    <mergeCell ref="B35:B37"/>
  </mergeCells>
  <conditionalFormatting sqref="D18:M26">
    <cfRule type="cellIs" dxfId="3" priority="3" operator="lessThan">
      <formula>D33</formula>
    </cfRule>
  </conditionalFormatting>
  <pageMargins left="0.7" right="0.7" top="0.78740157499999996" bottom="0.78740157499999996" header="0.3" footer="0.3"/>
  <pageSetup paperSize="9" scale="65" orientation="portrait" r:id="rId1"/>
  <colBreaks count="1" manualBreakCount="1">
    <brk id="13"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111"/>
  <sheetViews>
    <sheetView showGridLines="0" zoomScaleNormal="100" workbookViewId="0"/>
  </sheetViews>
  <sheetFormatPr defaultColWidth="0" defaultRowHeight="12.75" customHeight="1" zeroHeight="1"/>
  <cols>
    <col min="1" max="1" width="4.7109375" customWidth="1"/>
    <col min="2" max="2" width="36.7109375" customWidth="1"/>
    <col min="3" max="3" width="14.7109375" customWidth="1"/>
    <col min="4" max="13" width="7.7109375" customWidth="1"/>
    <col min="14" max="14" width="4.7109375" customWidth="1"/>
    <col min="15" max="15" width="73.42578125" bestFit="1" customWidth="1"/>
    <col min="16" max="16" width="4.7109375" customWidth="1"/>
    <col min="17" max="16384" width="9.140625" hidden="1"/>
  </cols>
  <sheetData>
    <row r="1" spans="2:15"/>
    <row r="2" spans="2:15">
      <c r="B2" s="24" t="s">
        <v>53</v>
      </c>
    </row>
    <row r="3" spans="2:15">
      <c r="B3" s="32" t="s">
        <v>59</v>
      </c>
    </row>
    <row r="4" spans="2:15" ht="13.5" thickBot="1"/>
    <row r="5" spans="2:15">
      <c r="B5" s="308" t="s">
        <v>13</v>
      </c>
      <c r="C5" s="310" t="s">
        <v>17</v>
      </c>
      <c r="D5" s="312" t="s">
        <v>33</v>
      </c>
      <c r="E5" s="313"/>
      <c r="F5" s="313"/>
      <c r="G5" s="313"/>
      <c r="H5" s="313"/>
      <c r="I5" s="313"/>
      <c r="J5" s="313"/>
      <c r="K5" s="313"/>
      <c r="L5" s="313"/>
      <c r="M5" s="314"/>
    </row>
    <row r="6" spans="2:15" ht="13.5" thickBot="1">
      <c r="B6" s="309"/>
      <c r="C6" s="311"/>
      <c r="D6" s="42">
        <f>VR</f>
        <v>1</v>
      </c>
      <c r="E6" s="43">
        <f>D6+1</f>
        <v>2</v>
      </c>
      <c r="F6" s="43">
        <f t="shared" ref="F6:M6" si="0">E6+1</f>
        <v>3</v>
      </c>
      <c r="G6" s="43">
        <f t="shared" si="0"/>
        <v>4</v>
      </c>
      <c r="H6" s="43">
        <f t="shared" si="0"/>
        <v>5</v>
      </c>
      <c r="I6" s="43">
        <f t="shared" si="0"/>
        <v>6</v>
      </c>
      <c r="J6" s="43">
        <f t="shared" si="0"/>
        <v>7</v>
      </c>
      <c r="K6" s="43">
        <f t="shared" si="0"/>
        <v>8</v>
      </c>
      <c r="L6" s="43">
        <f t="shared" si="0"/>
        <v>9</v>
      </c>
      <c r="M6" s="44">
        <f t="shared" si="0"/>
        <v>10</v>
      </c>
    </row>
    <row r="7" spans="2:15" ht="27" customHeight="1" thickTop="1">
      <c r="B7" s="119" t="s">
        <v>54</v>
      </c>
      <c r="C7" s="120" t="s">
        <v>55</v>
      </c>
      <c r="D7" s="339">
        <f>Vozidla!AG85</f>
        <v>0</v>
      </c>
      <c r="E7" s="340"/>
      <c r="F7" s="340"/>
      <c r="G7" s="340"/>
      <c r="H7" s="340"/>
      <c r="I7" s="340"/>
      <c r="J7" s="340"/>
      <c r="K7" s="340"/>
      <c r="L7" s="340"/>
      <c r="M7" s="341"/>
    </row>
    <row r="8" spans="2:15" ht="27" customHeight="1">
      <c r="B8" s="26" t="s">
        <v>54</v>
      </c>
      <c r="C8" s="40" t="s">
        <v>55</v>
      </c>
      <c r="D8" s="209">
        <f>Vozidla!AG84</f>
        <v>0</v>
      </c>
      <c r="E8" s="210">
        <f>Vozidla!AH84</f>
        <v>0</v>
      </c>
      <c r="F8" s="210">
        <f>Vozidla!AI84</f>
        <v>0</v>
      </c>
      <c r="G8" s="210">
        <f>Vozidla!AJ84</f>
        <v>0</v>
      </c>
      <c r="H8" s="210">
        <f>Vozidla!AK84</f>
        <v>0</v>
      </c>
      <c r="I8" s="210">
        <f>Vozidla!AL84</f>
        <v>0</v>
      </c>
      <c r="J8" s="210">
        <f>Vozidla!AM84</f>
        <v>0</v>
      </c>
      <c r="K8" s="210">
        <f>Vozidla!AN84</f>
        <v>0</v>
      </c>
      <c r="L8" s="210">
        <f>Vozidla!AO84</f>
        <v>0</v>
      </c>
      <c r="M8" s="211">
        <f>Vozidla!AP84</f>
        <v>0</v>
      </c>
    </row>
    <row r="9" spans="2:15" ht="27" customHeight="1" thickBot="1">
      <c r="B9" s="121" t="s">
        <v>56</v>
      </c>
      <c r="C9" s="122" t="s">
        <v>55</v>
      </c>
      <c r="D9" s="123">
        <f>Vozidla!AG86</f>
        <v>0</v>
      </c>
      <c r="E9" s="124">
        <f>Vozidla!AH86</f>
        <v>0</v>
      </c>
      <c r="F9" s="124">
        <f>Vozidla!AI86</f>
        <v>0</v>
      </c>
      <c r="G9" s="124">
        <f>Vozidla!AJ86</f>
        <v>0</v>
      </c>
      <c r="H9" s="124">
        <f>Vozidla!AK86</f>
        <v>0</v>
      </c>
      <c r="I9" s="124">
        <f>Vozidla!AL86</f>
        <v>0</v>
      </c>
      <c r="J9" s="124">
        <f>Vozidla!AM86</f>
        <v>0</v>
      </c>
      <c r="K9" s="124">
        <f>Vozidla!AN86</f>
        <v>0</v>
      </c>
      <c r="L9" s="124">
        <f>Vozidla!AO86</f>
        <v>0</v>
      </c>
      <c r="M9" s="125">
        <f>Vozidla!AP86</f>
        <v>0</v>
      </c>
    </row>
    <row r="10" spans="2:15"/>
    <row r="11" spans="2:15">
      <c r="B11" s="24" t="s">
        <v>57</v>
      </c>
    </row>
    <row r="12" spans="2:15">
      <c r="B12" s="32" t="s">
        <v>60</v>
      </c>
    </row>
    <row r="13" spans="2:15" ht="13.5" thickBot="1"/>
    <row r="14" spans="2:15">
      <c r="B14" s="308" t="s">
        <v>13</v>
      </c>
      <c r="C14" s="310" t="s">
        <v>17</v>
      </c>
      <c r="D14" s="312" t="s">
        <v>33</v>
      </c>
      <c r="E14" s="313"/>
      <c r="F14" s="313"/>
      <c r="G14" s="313"/>
      <c r="H14" s="313"/>
      <c r="I14" s="313"/>
      <c r="J14" s="313"/>
      <c r="K14" s="313"/>
      <c r="L14" s="313"/>
      <c r="M14" s="314"/>
    </row>
    <row r="15" spans="2:15" ht="13.5" thickBot="1">
      <c r="B15" s="309"/>
      <c r="C15" s="311"/>
      <c r="D15" s="42">
        <f>VR</f>
        <v>1</v>
      </c>
      <c r="E15" s="43">
        <f>D15+1</f>
        <v>2</v>
      </c>
      <c r="F15" s="43">
        <f t="shared" ref="F15:M15" si="1">E15+1</f>
        <v>3</v>
      </c>
      <c r="G15" s="43">
        <f t="shared" si="1"/>
        <v>4</v>
      </c>
      <c r="H15" s="43">
        <f t="shared" si="1"/>
        <v>5</v>
      </c>
      <c r="I15" s="43">
        <f t="shared" si="1"/>
        <v>6</v>
      </c>
      <c r="J15" s="43">
        <f t="shared" si="1"/>
        <v>7</v>
      </c>
      <c r="K15" s="43">
        <f t="shared" si="1"/>
        <v>8</v>
      </c>
      <c r="L15" s="43">
        <f t="shared" si="1"/>
        <v>9</v>
      </c>
      <c r="M15" s="44">
        <f t="shared" si="1"/>
        <v>10</v>
      </c>
      <c r="O15" s="127" t="s">
        <v>58</v>
      </c>
    </row>
    <row r="16" spans="2:15" ht="27" customHeight="1" thickTop="1">
      <c r="B16" s="26" t="s">
        <v>54</v>
      </c>
      <c r="C16" s="40" t="s">
        <v>55</v>
      </c>
      <c r="D16" s="336">
        <v>5.5</v>
      </c>
      <c r="E16" s="337"/>
      <c r="F16" s="337"/>
      <c r="G16" s="337"/>
      <c r="H16" s="337"/>
      <c r="I16" s="337"/>
      <c r="J16" s="337"/>
      <c r="K16" s="337"/>
      <c r="L16" s="337"/>
      <c r="M16" s="338"/>
      <c r="O16" s="126" t="s">
        <v>117</v>
      </c>
    </row>
    <row r="17" spans="2:15" ht="27" customHeight="1">
      <c r="B17" s="26" t="s">
        <v>54</v>
      </c>
      <c r="C17" s="40" t="s">
        <v>55</v>
      </c>
      <c r="D17" s="213">
        <v>9</v>
      </c>
      <c r="E17" s="214">
        <v>9</v>
      </c>
      <c r="F17" s="214">
        <v>9</v>
      </c>
      <c r="G17" s="214">
        <v>9</v>
      </c>
      <c r="H17" s="214">
        <v>9</v>
      </c>
      <c r="I17" s="214">
        <v>9</v>
      </c>
      <c r="J17" s="214">
        <v>9</v>
      </c>
      <c r="K17" s="214">
        <v>9</v>
      </c>
      <c r="L17" s="214">
        <v>9</v>
      </c>
      <c r="M17" s="215">
        <v>9</v>
      </c>
      <c r="O17" s="126" t="s">
        <v>118</v>
      </c>
    </row>
    <row r="18" spans="2:15" ht="27" customHeight="1" thickBot="1">
      <c r="B18" s="121" t="s">
        <v>56</v>
      </c>
      <c r="C18" s="122" t="s">
        <v>55</v>
      </c>
      <c r="D18" s="216">
        <v>12</v>
      </c>
      <c r="E18" s="217">
        <v>12</v>
      </c>
      <c r="F18" s="217">
        <v>12</v>
      </c>
      <c r="G18" s="217">
        <v>12</v>
      </c>
      <c r="H18" s="217">
        <v>12</v>
      </c>
      <c r="I18" s="217">
        <v>12</v>
      </c>
      <c r="J18" s="217">
        <v>12</v>
      </c>
      <c r="K18" s="217">
        <v>12</v>
      </c>
      <c r="L18" s="217">
        <v>12</v>
      </c>
      <c r="M18" s="218">
        <v>12</v>
      </c>
      <c r="O18" s="126" t="s">
        <v>119</v>
      </c>
    </row>
    <row r="19" spans="2:15"/>
    <row r="20" spans="2:15" hidden="1"/>
    <row r="21" spans="2:15" hidden="1"/>
    <row r="22" spans="2:15" hidden="1"/>
    <row r="23" spans="2:15" hidden="1"/>
    <row r="24" spans="2:15" hidden="1"/>
    <row r="25" spans="2:15" hidden="1"/>
    <row r="26" spans="2:15" hidden="1"/>
    <row r="27" spans="2:15" hidden="1"/>
    <row r="28" spans="2:15" hidden="1"/>
    <row r="29" spans="2:15" hidden="1"/>
    <row r="30" spans="2:15" hidden="1"/>
    <row r="31" spans="2:15" hidden="1"/>
    <row r="32" spans="2:15"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t="12.75" hidden="1" customHeight="1"/>
    <row r="71" ht="12.75" hidden="1" customHeight="1"/>
    <row r="72" ht="12.75" hidden="1" customHeight="1"/>
    <row r="73" ht="12.75" hidden="1" customHeight="1"/>
    <row r="74" ht="12.75" hidden="1" customHeight="1"/>
    <row r="75" ht="12.75" hidden="1" customHeight="1"/>
    <row r="76" ht="12.75" hidden="1" customHeight="1"/>
    <row r="77" ht="12.75" hidden="1" customHeight="1"/>
    <row r="78" ht="12.75" hidden="1" customHeight="1"/>
    <row r="79" ht="12.75" hidden="1" customHeight="1"/>
    <row r="80"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sheetData>
  <sheetProtection password="EEFD" sheet="1" scenarios="1" formatRows="0"/>
  <mergeCells count="8">
    <mergeCell ref="D16:M16"/>
    <mergeCell ref="B5:B6"/>
    <mergeCell ref="C5:C6"/>
    <mergeCell ref="D5:M5"/>
    <mergeCell ref="D7:M7"/>
    <mergeCell ref="B14:B15"/>
    <mergeCell ref="C14:C15"/>
    <mergeCell ref="D14:M14"/>
  </mergeCells>
  <conditionalFormatting sqref="D7:M7">
    <cfRule type="cellIs" dxfId="2" priority="3" operator="greaterThan">
      <formula>$D$16</formula>
    </cfRule>
  </conditionalFormatting>
  <conditionalFormatting sqref="D9:M9">
    <cfRule type="cellIs" dxfId="1" priority="2" operator="greaterThan">
      <formula>D$18</formula>
    </cfRule>
  </conditionalFormatting>
  <conditionalFormatting sqref="D8:M8">
    <cfRule type="cellIs" dxfId="0" priority="1" operator="greaterThan">
      <formula>D$17</formula>
    </cfRule>
  </conditionalFormatting>
  <pageMargins left="0.7" right="0.7" top="0.78740157499999996" bottom="0.78740157499999996" header="0.3" footer="0.3"/>
  <pageSetup paperSize="9" scale="65" orientation="portrait" r:id="rId1"/>
  <colBreaks count="1" manualBreakCount="1">
    <brk id="1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Nastaveni</vt:lpstr>
      <vt:lpstr>Vozidla</vt:lpstr>
      <vt:lpstr>Technicke hodnoceni</vt:lpstr>
      <vt:lpstr>Stari vozoveho parku</vt:lpstr>
      <vt:lpstr>KR</vt:lpstr>
      <vt:lpstr>'Stari vozoveho parku'!Oblast_tisku</vt:lpstr>
      <vt:lpstr>'Technicke hodnoceni'!Oblast_tisku</vt:lpstr>
      <vt:lpstr>Vozidla!Oblast_tisku</vt:lpstr>
      <vt:lpstr>PP</vt:lpstr>
      <vt:lpstr>PV</vt:lpstr>
      <vt:lpstr>VR</vt:lpstr>
    </vt:vector>
  </TitlesOfParts>
  <Company>Mott MacDonald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David Dvořák</cp:lastModifiedBy>
  <dcterms:created xsi:type="dcterms:W3CDTF">2014-09-29T12:14:17Z</dcterms:created>
  <dcterms:modified xsi:type="dcterms:W3CDTF">2015-08-31T14:57:15Z</dcterms:modified>
</cp:coreProperties>
</file>